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9095" windowHeight="7500"/>
  </bookViews>
  <sheets>
    <sheet name="Q2 2017 pasengers movement" sheetId="4" r:id="rId1"/>
    <sheet name="Q2 2017 Aircraft movement" sheetId="5" r:id="rId2"/>
    <sheet name="Q2 2017 Mail and Cargo" sheetId="6" r:id="rId3"/>
  </sheets>
  <calcPr calcId="162913"/>
</workbook>
</file>

<file path=xl/calcChain.xml><?xml version="1.0" encoding="utf-8"?>
<calcChain xmlns="http://schemas.openxmlformats.org/spreadsheetml/2006/main">
  <c r="M50" i="5" l="1"/>
  <c r="M49" i="5"/>
  <c r="L51" i="5"/>
  <c r="L50" i="5"/>
  <c r="L49" i="5"/>
  <c r="K51" i="5"/>
  <c r="K50" i="5"/>
  <c r="K49" i="5"/>
  <c r="C50" i="5"/>
  <c r="D50" i="5"/>
  <c r="E50" i="5"/>
  <c r="F50" i="5"/>
  <c r="G50" i="5"/>
  <c r="H50" i="5"/>
  <c r="I50" i="5"/>
  <c r="J50" i="5"/>
  <c r="C49" i="5"/>
  <c r="D49" i="5"/>
  <c r="E49" i="5"/>
  <c r="F49" i="5"/>
  <c r="G49" i="5"/>
  <c r="H49" i="5"/>
  <c r="I49" i="5"/>
  <c r="J49" i="5"/>
  <c r="J51" i="5" s="1"/>
  <c r="M51" i="5" s="1"/>
  <c r="B50" i="5"/>
  <c r="B49" i="5"/>
  <c r="I51" i="5"/>
  <c r="H51" i="5"/>
  <c r="G51" i="5"/>
  <c r="F51" i="5"/>
  <c r="E51" i="5"/>
  <c r="D51" i="5"/>
  <c r="C51" i="5"/>
  <c r="B51" i="5"/>
  <c r="M52" i="4"/>
  <c r="L52" i="4"/>
  <c r="K52" i="4"/>
  <c r="C52" i="4"/>
  <c r="D52" i="4"/>
  <c r="E52" i="4"/>
  <c r="F52" i="4"/>
  <c r="G52" i="4"/>
  <c r="H52" i="4"/>
  <c r="I52" i="4"/>
  <c r="J52" i="4"/>
  <c r="B52" i="4"/>
  <c r="C51" i="4"/>
  <c r="D51" i="4"/>
  <c r="E51" i="4"/>
  <c r="F51" i="4"/>
  <c r="G51" i="4"/>
  <c r="H51" i="4"/>
  <c r="I51" i="4"/>
  <c r="J51" i="4"/>
  <c r="K51" i="4"/>
  <c r="L51" i="4"/>
  <c r="M51" i="4"/>
  <c r="C50" i="4"/>
  <c r="D50" i="4"/>
  <c r="E50" i="4"/>
  <c r="F50" i="4"/>
  <c r="G50" i="4"/>
  <c r="H50" i="4"/>
  <c r="I50" i="4"/>
  <c r="J50" i="4"/>
  <c r="K50" i="4"/>
  <c r="L50" i="4"/>
  <c r="M50" i="4"/>
  <c r="B51" i="4"/>
  <c r="B50" i="4"/>
  <c r="L46" i="6" l="1"/>
  <c r="K46" i="6"/>
  <c r="J46" i="6"/>
  <c r="M46" i="6" s="1"/>
  <c r="J45" i="6"/>
  <c r="J44" i="6"/>
  <c r="J43" i="6"/>
  <c r="J42" i="6"/>
  <c r="J41" i="6"/>
  <c r="L40" i="6"/>
  <c r="J40" i="6"/>
  <c r="M40" i="6" s="1"/>
  <c r="J39" i="6"/>
  <c r="L38" i="6"/>
  <c r="J38" i="6"/>
  <c r="M38" i="6" s="1"/>
  <c r="L37" i="6"/>
  <c r="J37" i="6"/>
  <c r="M37" i="6" s="1"/>
  <c r="M36" i="6"/>
  <c r="L36" i="6"/>
  <c r="K36" i="6"/>
  <c r="J36" i="6"/>
  <c r="M35" i="6"/>
  <c r="L35" i="6"/>
  <c r="K35" i="6"/>
  <c r="J35" i="6"/>
  <c r="M34" i="6"/>
  <c r="L34" i="6"/>
  <c r="K34" i="6"/>
  <c r="J34" i="6"/>
  <c r="M33" i="6"/>
  <c r="L33" i="6"/>
  <c r="K33" i="6"/>
  <c r="J33" i="6"/>
  <c r="L16" i="6"/>
  <c r="K16" i="6"/>
  <c r="J16" i="6"/>
  <c r="M16" i="6" s="1"/>
  <c r="J15" i="6"/>
  <c r="J14" i="6"/>
  <c r="L13" i="6"/>
  <c r="K13" i="6"/>
  <c r="J13" i="6"/>
  <c r="M13" i="6" s="1"/>
  <c r="L12" i="6"/>
  <c r="K12" i="6"/>
  <c r="J12" i="6"/>
  <c r="M12" i="6" s="1"/>
  <c r="L10" i="6"/>
  <c r="J10" i="6"/>
  <c r="M10" i="6" s="1"/>
  <c r="L9" i="6"/>
  <c r="K9" i="6"/>
  <c r="J9" i="6"/>
  <c r="M8" i="6"/>
  <c r="L8" i="6"/>
  <c r="K8" i="6"/>
  <c r="J8" i="6"/>
  <c r="M7" i="6"/>
  <c r="L7" i="6"/>
  <c r="K7" i="6"/>
  <c r="J7" i="6"/>
  <c r="M6" i="6"/>
  <c r="L6" i="6"/>
  <c r="K6" i="6"/>
  <c r="J6" i="6"/>
  <c r="M5" i="6"/>
  <c r="L5" i="6"/>
  <c r="K5" i="6"/>
  <c r="J5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16" i="6"/>
  <c r="D15" i="6"/>
  <c r="D14" i="6"/>
  <c r="D13" i="6"/>
  <c r="D12" i="6"/>
  <c r="D10" i="6"/>
  <c r="D9" i="6"/>
  <c r="M9" i="6" s="1"/>
  <c r="D8" i="6"/>
  <c r="D7" i="6"/>
  <c r="D6" i="6"/>
  <c r="D5" i="6"/>
  <c r="L38" i="5"/>
  <c r="D43" i="5"/>
  <c r="D44" i="5"/>
  <c r="D32" i="5"/>
  <c r="D33" i="5"/>
  <c r="D34" i="5"/>
  <c r="D35" i="5"/>
  <c r="D36" i="5"/>
  <c r="D37" i="5"/>
  <c r="D38" i="5"/>
  <c r="D39" i="5"/>
  <c r="D40" i="5"/>
  <c r="D41" i="5"/>
  <c r="D42" i="5"/>
  <c r="D31" i="5"/>
  <c r="J31" i="5"/>
  <c r="K31" i="5"/>
  <c r="L31" i="5"/>
  <c r="D2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J10" i="5"/>
  <c r="M10" i="5" s="1"/>
  <c r="J15" i="5"/>
  <c r="M15" i="5" s="1"/>
  <c r="L44" i="5"/>
  <c r="K44" i="5"/>
  <c r="J44" i="5"/>
  <c r="M44" i="5" s="1"/>
  <c r="J43" i="5"/>
  <c r="J42" i="5"/>
  <c r="J41" i="5"/>
  <c r="J40" i="5"/>
  <c r="J39" i="5"/>
  <c r="J38" i="5"/>
  <c r="M38" i="5" s="1"/>
  <c r="J37" i="5"/>
  <c r="L36" i="5"/>
  <c r="J36" i="5"/>
  <c r="L35" i="5"/>
  <c r="J35" i="5"/>
  <c r="L34" i="5"/>
  <c r="K34" i="5"/>
  <c r="J34" i="5"/>
  <c r="M34" i="5" s="1"/>
  <c r="L33" i="5"/>
  <c r="K33" i="5"/>
  <c r="J33" i="5"/>
  <c r="L32" i="5"/>
  <c r="K32" i="5"/>
  <c r="J32" i="5"/>
  <c r="J43" i="4"/>
  <c r="L43" i="4"/>
  <c r="K43" i="4"/>
  <c r="J42" i="4"/>
  <c r="J40" i="4"/>
  <c r="K39" i="4"/>
  <c r="J39" i="4"/>
  <c r="L38" i="4"/>
  <c r="J38" i="4"/>
  <c r="L37" i="4"/>
  <c r="J37" i="4"/>
  <c r="J36" i="4"/>
  <c r="L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30" i="4"/>
  <c r="D29" i="4"/>
  <c r="L25" i="5"/>
  <c r="K25" i="5"/>
  <c r="J25" i="5"/>
  <c r="D25" i="5"/>
  <c r="K24" i="5"/>
  <c r="J24" i="5"/>
  <c r="L23" i="5"/>
  <c r="K23" i="5"/>
  <c r="J23" i="5"/>
  <c r="D23" i="5"/>
  <c r="L22" i="5"/>
  <c r="K22" i="5"/>
  <c r="J22" i="5"/>
  <c r="D22" i="5"/>
  <c r="L21" i="5"/>
  <c r="K21" i="5"/>
  <c r="J21" i="5"/>
  <c r="L20" i="5"/>
  <c r="K20" i="5"/>
  <c r="J20" i="5"/>
  <c r="L19" i="5"/>
  <c r="K19" i="5"/>
  <c r="J19" i="5"/>
  <c r="L18" i="5"/>
  <c r="K18" i="5"/>
  <c r="J18" i="5"/>
  <c r="M18" i="5" s="1"/>
  <c r="L17" i="5"/>
  <c r="K17" i="5"/>
  <c r="J17" i="5"/>
  <c r="M17" i="5" s="1"/>
  <c r="L16" i="5"/>
  <c r="K16" i="5"/>
  <c r="J16" i="5"/>
  <c r="L15" i="5"/>
  <c r="L14" i="5"/>
  <c r="K14" i="5"/>
  <c r="J14" i="5"/>
  <c r="M14" i="5" s="1"/>
  <c r="L13" i="5"/>
  <c r="K13" i="5"/>
  <c r="J13" i="5"/>
  <c r="L12" i="5"/>
  <c r="K12" i="5"/>
  <c r="J12" i="5"/>
  <c r="L11" i="5"/>
  <c r="K11" i="5"/>
  <c r="J11" i="5"/>
  <c r="L10" i="5"/>
  <c r="L9" i="5"/>
  <c r="K9" i="5"/>
  <c r="J9" i="5"/>
  <c r="M9" i="5" s="1"/>
  <c r="L8" i="5"/>
  <c r="K8" i="5"/>
  <c r="J8" i="5"/>
  <c r="L7" i="5"/>
  <c r="K7" i="5"/>
  <c r="J7" i="5"/>
  <c r="L6" i="5"/>
  <c r="K6" i="5"/>
  <c r="J6" i="5"/>
  <c r="M6" i="5" s="1"/>
  <c r="L5" i="5"/>
  <c r="K5" i="5"/>
  <c r="J5" i="5"/>
  <c r="M5" i="5" s="1"/>
  <c r="M33" i="5" l="1"/>
  <c r="M22" i="5"/>
  <c r="M31" i="5"/>
  <c r="M36" i="5"/>
  <c r="M32" i="5"/>
  <c r="M35" i="5"/>
  <c r="M21" i="5"/>
  <c r="M11" i="5"/>
  <c r="M37" i="4"/>
  <c r="M43" i="4"/>
  <c r="M31" i="4"/>
  <c r="M35" i="4"/>
  <c r="M32" i="4"/>
  <c r="M30" i="4"/>
  <c r="M34" i="4"/>
  <c r="M38" i="4"/>
  <c r="M33" i="4"/>
  <c r="M25" i="5"/>
  <c r="M12" i="5"/>
  <c r="M13" i="5"/>
  <c r="M16" i="5"/>
  <c r="M19" i="5"/>
  <c r="M20" i="5"/>
  <c r="M23" i="5"/>
  <c r="M7" i="5"/>
  <c r="M8" i="5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4" i="4"/>
  <c r="L4" i="4"/>
  <c r="K5" i="4"/>
  <c r="K6" i="4"/>
  <c r="K7" i="4"/>
  <c r="K8" i="4"/>
  <c r="K10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4" i="4"/>
  <c r="M22" i="4" l="1"/>
  <c r="M18" i="4"/>
  <c r="M14" i="4"/>
  <c r="M10" i="4"/>
  <c r="M6" i="4"/>
  <c r="M4" i="4"/>
  <c r="M21" i="4"/>
  <c r="M17" i="4"/>
  <c r="M13" i="4"/>
  <c r="M9" i="4"/>
  <c r="M5" i="4"/>
  <c r="M24" i="4"/>
  <c r="M20" i="4"/>
  <c r="M16" i="4"/>
  <c r="M12" i="4"/>
  <c r="M8" i="4"/>
  <c r="M23" i="4"/>
  <c r="M19" i="4"/>
  <c r="M15" i="4"/>
  <c r="M11" i="4"/>
  <c r="M7" i="4"/>
</calcChain>
</file>

<file path=xl/sharedStrings.xml><?xml version="1.0" encoding="utf-8"?>
<sst xmlns="http://schemas.openxmlformats.org/spreadsheetml/2006/main" count="243" uniqueCount="88">
  <si>
    <t>TOTAL</t>
  </si>
  <si>
    <t>MMA DOM</t>
  </si>
  <si>
    <t>MMA INT'L</t>
  </si>
  <si>
    <t>PHC.DOM</t>
  </si>
  <si>
    <t>KANO DOM</t>
  </si>
  <si>
    <t>KANO INT'L</t>
  </si>
  <si>
    <t>ENUGU</t>
  </si>
  <si>
    <t>ENUGU INT'L</t>
  </si>
  <si>
    <t>OSUBI</t>
  </si>
  <si>
    <t>KAD. DOM</t>
  </si>
  <si>
    <t>KAD. INT'L</t>
  </si>
  <si>
    <t>BENIN</t>
  </si>
  <si>
    <t>JOS</t>
  </si>
  <si>
    <t>OWERRI</t>
  </si>
  <si>
    <t>YOLA DOM</t>
  </si>
  <si>
    <t>YOLA INT'L</t>
  </si>
  <si>
    <t>ILORIN DOM</t>
  </si>
  <si>
    <t>ILORIN INT'L</t>
  </si>
  <si>
    <t>IBADAN</t>
  </si>
  <si>
    <t>MINNA INT'L</t>
  </si>
  <si>
    <t>AKURE</t>
  </si>
  <si>
    <t>KAT INT'L</t>
  </si>
  <si>
    <t>MKD</t>
  </si>
  <si>
    <t>PHC</t>
  </si>
  <si>
    <t xml:space="preserve"> </t>
  </si>
  <si>
    <t xml:space="preserve">  Number of Domestic passengers</t>
  </si>
  <si>
    <t>Q1</t>
  </si>
  <si>
    <t>Q2</t>
  </si>
  <si>
    <t>Q3</t>
  </si>
  <si>
    <t>Q4</t>
  </si>
  <si>
    <t>ABV. DOM</t>
  </si>
  <si>
    <t xml:space="preserve">                      -   </t>
  </si>
  <si>
    <t>CAL.DOM</t>
  </si>
  <si>
    <t>SOK.DOM</t>
  </si>
  <si>
    <t>MAID. DOM</t>
  </si>
  <si>
    <t>MINNA</t>
  </si>
  <si>
    <t>KAT</t>
  </si>
  <si>
    <t>Number of Domestic Aircrafts</t>
  </si>
  <si>
    <t xml:space="preserve">Number of International passengers </t>
  </si>
  <si>
    <t xml:space="preserve"> Q1 </t>
  </si>
  <si>
    <t xml:space="preserve"> Q2 </t>
  </si>
  <si>
    <t xml:space="preserve"> Q3 </t>
  </si>
  <si>
    <t xml:space="preserve"> Q4 </t>
  </si>
  <si>
    <t xml:space="preserve"> TOTAL </t>
  </si>
  <si>
    <t xml:space="preserve"> MMA INT'L </t>
  </si>
  <si>
    <t xml:space="preserve"> ABV.INT'L </t>
  </si>
  <si>
    <t xml:space="preserve"> PHC.INT'L </t>
  </si>
  <si>
    <t xml:space="preserve"> KANO INT'L </t>
  </si>
  <si>
    <t xml:space="preserve"> ENUGU INT'L </t>
  </si>
  <si>
    <t xml:space="preserve"> KAD. INT'L </t>
  </si>
  <si>
    <t xml:space="preserve"> CAL. INT'L </t>
  </si>
  <si>
    <t xml:space="preserve"> SOK. INT'L </t>
  </si>
  <si>
    <t xml:space="preserve"> MAID. INT'L </t>
  </si>
  <si>
    <t xml:space="preserve"> YOLA INT'L </t>
  </si>
  <si>
    <t xml:space="preserve"> ILORIN INT'L </t>
  </si>
  <si>
    <t xml:space="preserve"> MINNA INT'L </t>
  </si>
  <si>
    <t xml:space="preserve"> KAT INT'L </t>
  </si>
  <si>
    <t xml:space="preserve">Number of International Aircrafts </t>
  </si>
  <si>
    <t>ABV.INT'L</t>
  </si>
  <si>
    <t>PHC.INT'L</t>
  </si>
  <si>
    <t>CAL. INT'L</t>
  </si>
  <si>
    <t>SOK. INT'L</t>
  </si>
  <si>
    <t>MAID. INT'L</t>
  </si>
  <si>
    <t>Table 5: Weight of Cargo and Mail (Kg)</t>
  </si>
  <si>
    <t>Weight of Cargo and Mail (Kg)</t>
  </si>
  <si>
    <t>(A). Cargo</t>
  </si>
  <si>
    <t>Lagos</t>
  </si>
  <si>
    <t>Abuja</t>
  </si>
  <si>
    <t>Kano</t>
  </si>
  <si>
    <t>Enugu</t>
  </si>
  <si>
    <t>(B). Mail</t>
  </si>
  <si>
    <t>Haly Year (Q1 &amp; Q2 2016)</t>
  </si>
  <si>
    <t>Haly Year (Q1 &amp; Q2 2017)</t>
  </si>
  <si>
    <t xml:space="preserve">Quarter on Quarter Growth % </t>
  </si>
  <si>
    <t xml:space="preserve">Year on Year Growth % </t>
  </si>
  <si>
    <t>Q2 2016 &amp; Q2 2017</t>
  </si>
  <si>
    <t>Q1 2017&amp; Q2 2017</t>
  </si>
  <si>
    <t xml:space="preserve">Half-Year on Half-Year Growth % </t>
  </si>
  <si>
    <t>(Q1+Q2 2016) &amp; (Q1+Q2 2017)</t>
  </si>
  <si>
    <t>-</t>
  </si>
  <si>
    <t>TOTAL 2016</t>
  </si>
  <si>
    <t xml:space="preserve"> TOTAL  2016</t>
  </si>
  <si>
    <t xml:space="preserve">TOTAL PASSENGER TRAFFIC </t>
  </si>
  <si>
    <t xml:space="preserve">Domestic </t>
  </si>
  <si>
    <t>Internationl</t>
  </si>
  <si>
    <t>TOTAL PASSENGER TRAFFIC (Domestic+International)</t>
  </si>
  <si>
    <t>TOTAL AIRCRAFT MOVEMENT (Domestic+International)</t>
  </si>
  <si>
    <t xml:space="preserve">TOTAL AIRCRAFT MOVEMENT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</si>
</sst>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0000"/>
      <name val="Corbel"/>
      <family val="2"/>
    </font>
    <font>
      <sz val="8"/>
      <color rgb="FF000000"/>
      <name val="Corbel"/>
      <family val="2"/>
    </font>
    <font>
      <sz val="12"/>
      <color theme="1"/>
      <name val="Corbel"/>
      <family val="2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b/>
      <sz val="11"/>
      <color theme="1"/>
      <name val="Corbel"/>
      <family val="2"/>
    </font>
    <font>
      <b/>
      <sz val="9"/>
      <color rgb="FF000000"/>
      <name val="Corbel"/>
      <family val="2"/>
    </font>
    <font>
      <sz val="9"/>
      <color rgb="FF000000"/>
      <name val="Corbel"/>
      <family val="2"/>
    </font>
    <font>
      <sz val="11"/>
      <color rgb="FF000000"/>
      <name val="Corbel"/>
      <family val="2"/>
    </font>
    <font>
      <b/>
      <sz val="11"/>
      <color rgb="FF000000"/>
      <name val="Corbel"/>
      <family val="2"/>
    </font>
    <font>
      <b/>
      <sz val="10"/>
      <color rgb="FF000000"/>
      <name val="Corbel"/>
      <family val="2"/>
    </font>
    <font>
      <b/>
      <sz val="12"/>
      <color rgb="FF000000"/>
      <name val="Corbel"/>
      <family val="2"/>
    </font>
    <font>
      <b/>
      <sz val="10"/>
      <color theme="1"/>
      <name val="Calibri"/>
      <family val="2"/>
      <scheme val="minor"/>
    </font>
    <font>
      <b/>
      <sz val="8"/>
      <color rgb="FFFF0000"/>
      <name val="Corbel"/>
      <family val="2"/>
    </font>
    <font>
      <sz val="8"/>
      <color rgb="FFFF0000"/>
      <name val="Corbel"/>
      <family val="2"/>
    </font>
    <font>
      <b/>
      <sz val="10"/>
      <color rgb="FFFF0000"/>
      <name val="Corbel"/>
      <family val="2"/>
    </font>
    <font>
      <b/>
      <sz val="9"/>
      <color rgb="FFFF0000"/>
      <name val="Corbel"/>
      <family val="2"/>
    </font>
    <font>
      <sz val="9"/>
      <color rgb="FFFF0000"/>
      <name val="Corbel"/>
      <family val="2"/>
    </font>
    <font>
      <b/>
      <sz val="14"/>
      <color rgb="FF000000"/>
      <name val="Corbel"/>
      <family val="2"/>
    </font>
    <font>
      <b/>
      <sz val="12"/>
      <color rgb="FFFF0000"/>
      <name val="Corbe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0" fillId="3" borderId="0" xfId="0" applyFill="1"/>
    <xf numFmtId="0" fontId="4" fillId="0" borderId="4" xfId="0" applyFont="1" applyBorder="1" applyAlignment="1">
      <alignment horizontal="justify" vertical="center"/>
    </xf>
    <xf numFmtId="3" fontId="4" fillId="0" borderId="5" xfId="0" applyNumberFormat="1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3" fontId="10" fillId="0" borderId="5" xfId="0" applyNumberFormat="1" applyFont="1" applyBorder="1" applyAlignment="1">
      <alignment horizontal="justify" vertical="center" wrapText="1"/>
    </xf>
    <xf numFmtId="3" fontId="10" fillId="5" borderId="5" xfId="0" applyNumberFormat="1" applyFont="1" applyFill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5" borderId="5" xfId="0" applyFont="1" applyFill="1" applyBorder="1" applyAlignment="1">
      <alignment horizontal="justify" vertical="center" wrapText="1"/>
    </xf>
    <xf numFmtId="0" fontId="10" fillId="6" borderId="5" xfId="0" applyFont="1" applyFill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3" fontId="10" fillId="6" borderId="5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3" fillId="7" borderId="4" xfId="0" applyFont="1" applyFill="1" applyBorder="1" applyAlignment="1">
      <alignment horizontal="justify" vertical="center"/>
    </xf>
    <xf numFmtId="3" fontId="13" fillId="7" borderId="5" xfId="0" applyNumberFormat="1" applyFont="1" applyFill="1" applyBorder="1" applyAlignment="1">
      <alignment horizontal="justify" vertical="center"/>
    </xf>
    <xf numFmtId="0" fontId="15" fillId="7" borderId="0" xfId="0" applyFont="1" applyFill="1"/>
    <xf numFmtId="0" fontId="3" fillId="7" borderId="4" xfId="0" applyFont="1" applyFill="1" applyBorder="1" applyAlignment="1">
      <alignment horizontal="justify" vertical="center"/>
    </xf>
    <xf numFmtId="0" fontId="3" fillId="7" borderId="5" xfId="0" applyFont="1" applyFill="1" applyBorder="1" applyAlignment="1">
      <alignment horizontal="justify" vertical="center"/>
    </xf>
    <xf numFmtId="0" fontId="0" fillId="7" borderId="5" xfId="0" applyFill="1" applyBorder="1"/>
    <xf numFmtId="0" fontId="0" fillId="7" borderId="0" xfId="0" applyFill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13" fillId="7" borderId="5" xfId="0" applyNumberFormat="1" applyFont="1" applyFill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8" fillId="7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2" fillId="0" borderId="0" xfId="0" applyFont="1"/>
    <xf numFmtId="0" fontId="16" fillId="7" borderId="8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0" fontId="9" fillId="7" borderId="4" xfId="0" applyFont="1" applyFill="1" applyBorder="1" applyAlignment="1">
      <alignment horizontal="justify" vertical="center" wrapText="1"/>
    </xf>
    <xf numFmtId="3" fontId="9" fillId="7" borderId="5" xfId="0" applyNumberFormat="1" applyFont="1" applyFill="1" applyBorder="1" applyAlignment="1">
      <alignment horizontal="justify" vertical="center" wrapText="1"/>
    </xf>
    <xf numFmtId="3" fontId="20" fillId="7" borderId="5" xfId="0" applyNumberFormat="1" applyFont="1" applyFill="1" applyBorder="1" applyAlignment="1">
      <alignment horizontal="center" vertical="center" wrapText="1"/>
    </xf>
    <xf numFmtId="3" fontId="17" fillId="7" borderId="5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17" fillId="7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3" fontId="17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3" fontId="18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8" fillId="0" borderId="0" xfId="0" applyFont="1" applyFill="1" applyAlignment="1">
      <alignment horizontal="justify" vertical="center"/>
    </xf>
    <xf numFmtId="0" fontId="16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3" borderId="0" xfId="0" applyFont="1" applyFill="1"/>
    <xf numFmtId="3" fontId="17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8" fillId="7" borderId="5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6" fillId="7" borderId="11" xfId="0" applyFont="1" applyFill="1" applyBorder="1" applyAlignment="1">
      <alignment vertical="center"/>
    </xf>
    <xf numFmtId="0" fontId="16" fillId="7" borderId="4" xfId="0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horizontal="center" vertical="center" wrapText="1"/>
    </xf>
    <xf numFmtId="3" fontId="9" fillId="7" borderId="5" xfId="0" applyNumberFormat="1" applyFont="1" applyFill="1" applyBorder="1" applyAlignment="1">
      <alignment horizontal="center" vertical="center" wrapText="1"/>
    </xf>
    <xf numFmtId="3" fontId="19" fillId="7" borderId="5" xfId="0" applyNumberFormat="1" applyFont="1" applyFill="1" applyBorder="1" applyAlignment="1">
      <alignment horizontal="center" vertical="center" wrapText="1"/>
    </xf>
    <xf numFmtId="4" fontId="9" fillId="7" borderId="5" xfId="0" applyNumberFormat="1" applyFont="1" applyFill="1" applyBorder="1" applyAlignment="1">
      <alignment horizontal="center" vertical="center" wrapText="1"/>
    </xf>
    <xf numFmtId="4" fontId="19" fillId="7" borderId="5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justify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justify" vertical="center" wrapText="1"/>
    </xf>
    <xf numFmtId="3" fontId="14" fillId="7" borderId="5" xfId="0" applyNumberFormat="1" applyFont="1" applyFill="1" applyBorder="1" applyAlignment="1">
      <alignment horizontal="justify" vertical="center" wrapText="1"/>
    </xf>
    <xf numFmtId="3" fontId="22" fillId="7" borderId="5" xfId="0" applyNumberFormat="1" applyFont="1" applyFill="1" applyBorder="1" applyAlignment="1">
      <alignment horizontal="center" vertical="center" wrapText="1"/>
    </xf>
    <xf numFmtId="3" fontId="22" fillId="7" borderId="5" xfId="0" applyNumberFormat="1" applyFont="1" applyFill="1" applyBorder="1" applyAlignment="1">
      <alignment horizontal="center" vertical="center"/>
    </xf>
    <xf numFmtId="4" fontId="14" fillId="7" borderId="5" xfId="0" applyNumberFormat="1" applyFont="1" applyFill="1" applyBorder="1" applyAlignment="1">
      <alignment horizontal="center" vertical="center"/>
    </xf>
    <xf numFmtId="4" fontId="22" fillId="7" borderId="5" xfId="0" applyNumberFormat="1" applyFont="1" applyFill="1" applyBorder="1" applyAlignment="1">
      <alignment horizontal="center" vertical="center"/>
    </xf>
    <xf numFmtId="0" fontId="23" fillId="7" borderId="0" xfId="0" applyFont="1" applyFill="1"/>
    <xf numFmtId="0" fontId="3" fillId="7" borderId="4" xfId="0" applyFont="1" applyFill="1" applyBorder="1" applyAlignment="1">
      <alignment horizontal="justify" vertical="center" wrapText="1"/>
    </xf>
    <xf numFmtId="3" fontId="3" fillId="7" borderId="5" xfId="0" applyNumberFormat="1" applyFont="1" applyFill="1" applyBorder="1" applyAlignment="1">
      <alignment horizontal="justify" vertical="center" wrapText="1"/>
    </xf>
    <xf numFmtId="3" fontId="3" fillId="7" borderId="5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justify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17" fillId="3" borderId="5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17" fillId="3" borderId="5" xfId="0" applyNumberFormat="1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justify" vertical="center" wrapText="1"/>
    </xf>
    <xf numFmtId="0" fontId="12" fillId="3" borderId="4" xfId="0" applyFont="1" applyFill="1" applyBorder="1" applyAlignment="1">
      <alignment horizontal="justify" vertical="center" wrapText="1"/>
    </xf>
    <xf numFmtId="3" fontId="10" fillId="3" borderId="5" xfId="0" applyNumberFormat="1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justify" vertical="center" wrapText="1"/>
    </xf>
    <xf numFmtId="3" fontId="10" fillId="3" borderId="10" xfId="0" applyNumberFormat="1" applyFont="1" applyFill="1" applyBorder="1" applyAlignment="1">
      <alignment horizontal="justify" vertical="center" wrapText="1"/>
    </xf>
    <xf numFmtId="3" fontId="17" fillId="3" borderId="10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17" fillId="3" borderId="10" xfId="0" applyNumberFormat="1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justify" vertical="center" wrapText="1"/>
    </xf>
    <xf numFmtId="0" fontId="16" fillId="7" borderId="7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3" fontId="0" fillId="0" borderId="0" xfId="0" applyNumberFormat="1" applyFill="1"/>
    <xf numFmtId="4" fontId="0" fillId="0" borderId="0" xfId="0" applyNumberFormat="1" applyFill="1"/>
    <xf numFmtId="4" fontId="2" fillId="0" borderId="0" xfId="0" applyNumberFormat="1" applyFont="1" applyFill="1"/>
    <xf numFmtId="3" fontId="2" fillId="0" borderId="0" xfId="0" applyNumberFormat="1" applyFont="1" applyFill="1"/>
    <xf numFmtId="0" fontId="0" fillId="7" borderId="5" xfId="0" applyFill="1" applyBorder="1" applyAlignment="1">
      <alignment horizontal="center"/>
    </xf>
    <xf numFmtId="0" fontId="3" fillId="7" borderId="5" xfId="0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" fontId="13" fillId="7" borderId="5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3" fontId="10" fillId="5" borderId="5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3" fontId="14" fillId="7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9" fillId="5" borderId="5" xfId="0" applyNumberFormat="1" applyFont="1" applyFill="1" applyBorder="1" applyAlignment="1">
      <alignment horizontal="center" vertical="center" wrapText="1"/>
    </xf>
    <xf numFmtId="3" fontId="24" fillId="7" borderId="0" xfId="0" applyNumberFormat="1" applyFont="1" applyFill="1"/>
    <xf numFmtId="3" fontId="25" fillId="7" borderId="0" xfId="0" applyNumberFormat="1" applyFont="1" applyFill="1"/>
    <xf numFmtId="4" fontId="24" fillId="7" borderId="0" xfId="0" applyNumberFormat="1" applyFont="1" applyFill="1"/>
    <xf numFmtId="4" fontId="25" fillId="7" borderId="0" xfId="0" applyNumberFormat="1" applyFont="1" applyFill="1"/>
    <xf numFmtId="0" fontId="24" fillId="7" borderId="0" xfId="0" applyFont="1" applyFill="1"/>
    <xf numFmtId="0" fontId="9" fillId="7" borderId="4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5" fillId="7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5" fillId="7" borderId="0" xfId="0" applyNumberFormat="1" applyFont="1" applyFill="1" applyAlignment="1">
      <alignment horizontal="center"/>
    </xf>
    <xf numFmtId="43" fontId="0" fillId="2" borderId="0" xfId="2" applyFont="1" applyFill="1" applyAlignment="1">
      <alignment horizontal="center"/>
    </xf>
    <xf numFmtId="43" fontId="24" fillId="2" borderId="0" xfId="2" applyFont="1" applyFill="1" applyAlignment="1">
      <alignment horizontal="center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abSelected="1" topLeftCell="A38" workbookViewId="0">
      <selection activeCell="D48" sqref="D48:D49"/>
    </sheetView>
  </sheetViews>
  <sheetFormatPr defaultRowHeight="15" x14ac:dyDescent="0.25"/>
  <cols>
    <col min="1" max="1" width="16.85546875" customWidth="1"/>
    <col min="2" max="2" width="13.140625" customWidth="1"/>
    <col min="3" max="3" width="12.42578125" customWidth="1"/>
    <col min="4" max="4" width="19.85546875" style="36" customWidth="1"/>
    <col min="5" max="5" width="13.140625" customWidth="1"/>
    <col min="6" max="6" width="13.28515625" customWidth="1"/>
    <col min="7" max="7" width="20" style="22" customWidth="1"/>
    <col min="8" max="8" width="13.28515625" customWidth="1"/>
    <col min="9" max="9" width="14" customWidth="1"/>
    <col min="10" max="10" width="19.7109375" style="42" customWidth="1"/>
    <col min="11" max="11" width="22.85546875" style="22" customWidth="1"/>
    <col min="12" max="12" width="18.42578125" customWidth="1"/>
    <col min="13" max="13" width="24.28515625" style="39" customWidth="1"/>
  </cols>
  <sheetData>
    <row r="1" spans="1:13" s="1" customFormat="1" ht="15.75" customHeight="1" thickBot="1" x14ac:dyDescent="0.3">
      <c r="A1" s="121" t="s">
        <v>25</v>
      </c>
      <c r="B1" s="122"/>
      <c r="C1" s="122"/>
      <c r="D1" s="122"/>
      <c r="E1" s="122"/>
      <c r="F1" s="122"/>
      <c r="G1" s="122"/>
      <c r="H1" s="122"/>
      <c r="I1" s="123"/>
      <c r="J1" s="67"/>
      <c r="K1" s="68"/>
      <c r="M1" s="69"/>
    </row>
    <row r="2" spans="1:13" s="29" customFormat="1" ht="15.75" thickBot="1" x14ac:dyDescent="0.3">
      <c r="A2" s="26"/>
      <c r="B2" s="27">
        <v>2016</v>
      </c>
      <c r="C2" s="28"/>
      <c r="D2" s="117" t="s">
        <v>71</v>
      </c>
      <c r="E2" s="28"/>
      <c r="F2" s="28"/>
      <c r="G2" s="142"/>
      <c r="H2" s="27">
        <v>2017</v>
      </c>
      <c r="I2" s="28"/>
      <c r="J2" s="119" t="s">
        <v>72</v>
      </c>
      <c r="K2" s="30" t="s">
        <v>73</v>
      </c>
      <c r="L2" s="30" t="s">
        <v>74</v>
      </c>
      <c r="M2" s="43" t="s">
        <v>77</v>
      </c>
    </row>
    <row r="3" spans="1:13" s="29" customFormat="1" ht="15.75" thickBot="1" x14ac:dyDescent="0.3">
      <c r="A3" s="26"/>
      <c r="B3" s="27" t="s">
        <v>26</v>
      </c>
      <c r="C3" s="27" t="s">
        <v>27</v>
      </c>
      <c r="D3" s="118"/>
      <c r="E3" s="27" t="s">
        <v>28</v>
      </c>
      <c r="F3" s="27" t="s">
        <v>29</v>
      </c>
      <c r="G3" s="143" t="s">
        <v>0</v>
      </c>
      <c r="H3" s="27" t="s">
        <v>26</v>
      </c>
      <c r="I3" s="27" t="s">
        <v>27</v>
      </c>
      <c r="J3" s="120"/>
      <c r="K3" s="31" t="s">
        <v>76</v>
      </c>
      <c r="L3" s="31" t="s">
        <v>75</v>
      </c>
      <c r="M3" s="44" t="s">
        <v>78</v>
      </c>
    </row>
    <row r="4" spans="1:13" ht="15.75" thickBot="1" x14ac:dyDescent="0.3">
      <c r="A4" s="2" t="s">
        <v>1</v>
      </c>
      <c r="B4" s="3">
        <v>886869</v>
      </c>
      <c r="C4" s="3">
        <v>983853</v>
      </c>
      <c r="D4" s="34">
        <f>C4+B4</f>
        <v>1870722</v>
      </c>
      <c r="E4" s="3">
        <v>891770</v>
      </c>
      <c r="F4" s="3">
        <v>909851</v>
      </c>
      <c r="G4" s="144">
        <v>3672343</v>
      </c>
      <c r="H4" s="3">
        <v>698165</v>
      </c>
      <c r="I4" s="3">
        <v>870795</v>
      </c>
      <c r="J4" s="34">
        <f>H4+I4</f>
        <v>1568960</v>
      </c>
      <c r="K4" s="32">
        <f>(I4-H4)/H4*100</f>
        <v>24.726246660889618</v>
      </c>
      <c r="L4" s="32">
        <f>(I4-C4)/C4*100</f>
        <v>-11.491350842046526</v>
      </c>
      <c r="M4" s="45">
        <f>(J4-D4)/D4*100</f>
        <v>-16.130777314854903</v>
      </c>
    </row>
    <row r="5" spans="1:13" ht="15.75" thickBot="1" x14ac:dyDescent="0.3">
      <c r="A5" s="2" t="s">
        <v>30</v>
      </c>
      <c r="B5" s="3">
        <v>821101</v>
      </c>
      <c r="C5" s="3">
        <v>863751</v>
      </c>
      <c r="D5" s="34">
        <f t="shared" ref="D5:D24" si="0">C5+B5</f>
        <v>1684852</v>
      </c>
      <c r="E5" s="3">
        <v>822702</v>
      </c>
      <c r="F5" s="3">
        <v>810410</v>
      </c>
      <c r="G5" s="144">
        <v>3317964</v>
      </c>
      <c r="H5" s="3">
        <v>499149</v>
      </c>
      <c r="I5" s="3">
        <v>608533</v>
      </c>
      <c r="J5" s="34">
        <f t="shared" ref="J5:J24" si="1">H5+I5</f>
        <v>1107682</v>
      </c>
      <c r="K5" s="32">
        <f t="shared" ref="K5:K24" si="2">(I5-H5)/H5*100</f>
        <v>21.914097794446146</v>
      </c>
      <c r="L5" s="32">
        <f t="shared" ref="L5:L24" si="3">(I5-C5)/C5*100</f>
        <v>-29.547635834864444</v>
      </c>
      <c r="M5" s="45">
        <f t="shared" ref="M5:M24" si="4">(J5-D5)/D5*100</f>
        <v>-34.256421335523832</v>
      </c>
    </row>
    <row r="6" spans="1:13" ht="15.75" thickBot="1" x14ac:dyDescent="0.3">
      <c r="A6" s="2" t="s">
        <v>3</v>
      </c>
      <c r="B6" s="3">
        <v>252260</v>
      </c>
      <c r="C6" s="3">
        <v>258257</v>
      </c>
      <c r="D6" s="34">
        <f t="shared" si="0"/>
        <v>510517</v>
      </c>
      <c r="E6" s="3">
        <v>233165</v>
      </c>
      <c r="F6" s="3">
        <v>209366</v>
      </c>
      <c r="G6" s="144">
        <v>953048</v>
      </c>
      <c r="H6" s="3">
        <v>189843</v>
      </c>
      <c r="I6" s="3">
        <v>202881</v>
      </c>
      <c r="J6" s="34">
        <f t="shared" si="1"/>
        <v>392724</v>
      </c>
      <c r="K6" s="32">
        <f t="shared" si="2"/>
        <v>6.867780218390986</v>
      </c>
      <c r="L6" s="32">
        <f t="shared" si="3"/>
        <v>-21.442206794007522</v>
      </c>
      <c r="M6" s="45">
        <f t="shared" si="4"/>
        <v>-23.073276697935622</v>
      </c>
    </row>
    <row r="7" spans="1:13" ht="15.75" thickBot="1" x14ac:dyDescent="0.3">
      <c r="A7" s="2" t="s">
        <v>4</v>
      </c>
      <c r="B7" s="3">
        <v>63004</v>
      </c>
      <c r="C7" s="3">
        <v>68187</v>
      </c>
      <c r="D7" s="34">
        <f t="shared" si="0"/>
        <v>131191</v>
      </c>
      <c r="E7" s="3">
        <v>63784</v>
      </c>
      <c r="F7" s="3">
        <v>60109</v>
      </c>
      <c r="G7" s="144">
        <v>255084</v>
      </c>
      <c r="H7" s="3">
        <v>47717</v>
      </c>
      <c r="I7" s="3">
        <v>53563</v>
      </c>
      <c r="J7" s="34">
        <f t="shared" si="1"/>
        <v>101280</v>
      </c>
      <c r="K7" s="32">
        <f t="shared" si="2"/>
        <v>12.251398872519228</v>
      </c>
      <c r="L7" s="32">
        <f t="shared" si="3"/>
        <v>-21.446903368677315</v>
      </c>
      <c r="M7" s="45">
        <f t="shared" si="4"/>
        <v>-22.799582288419177</v>
      </c>
    </row>
    <row r="8" spans="1:13" ht="15.75" thickBot="1" x14ac:dyDescent="0.3">
      <c r="A8" s="2" t="s">
        <v>6</v>
      </c>
      <c r="B8" s="3">
        <v>89554</v>
      </c>
      <c r="C8" s="3">
        <v>86384</v>
      </c>
      <c r="D8" s="34">
        <f t="shared" si="0"/>
        <v>175938</v>
      </c>
      <c r="E8" s="3">
        <v>80199</v>
      </c>
      <c r="F8" s="3">
        <v>77134</v>
      </c>
      <c r="G8" s="144">
        <v>333271</v>
      </c>
      <c r="H8" s="3">
        <v>64097</v>
      </c>
      <c r="I8" s="3">
        <v>63831</v>
      </c>
      <c r="J8" s="34">
        <f t="shared" si="1"/>
        <v>127928</v>
      </c>
      <c r="K8" s="32">
        <f t="shared" si="2"/>
        <v>-0.41499602165467964</v>
      </c>
      <c r="L8" s="32">
        <f t="shared" si="3"/>
        <v>-26.107844045193556</v>
      </c>
      <c r="M8" s="45">
        <f t="shared" si="4"/>
        <v>-27.288021916811605</v>
      </c>
    </row>
    <row r="9" spans="1:13" ht="15.75" thickBot="1" x14ac:dyDescent="0.3">
      <c r="A9" s="2" t="s">
        <v>8</v>
      </c>
      <c r="B9" s="3">
        <v>41219</v>
      </c>
      <c r="C9" s="3">
        <v>55410</v>
      </c>
      <c r="D9" s="34">
        <f t="shared" si="0"/>
        <v>96629</v>
      </c>
      <c r="E9" s="3">
        <v>59789</v>
      </c>
      <c r="F9" s="3">
        <v>41717</v>
      </c>
      <c r="G9" s="144">
        <v>198135</v>
      </c>
      <c r="H9" s="4">
        <v>0</v>
      </c>
      <c r="I9" s="4">
        <v>0</v>
      </c>
      <c r="J9" s="34">
        <f t="shared" si="1"/>
        <v>0</v>
      </c>
      <c r="K9" s="32">
        <v>0</v>
      </c>
      <c r="L9" s="32">
        <f t="shared" si="3"/>
        <v>-100</v>
      </c>
      <c r="M9" s="45">
        <f t="shared" si="4"/>
        <v>-100</v>
      </c>
    </row>
    <row r="10" spans="1:13" ht="15.75" thickBot="1" x14ac:dyDescent="0.3">
      <c r="A10" s="2" t="s">
        <v>9</v>
      </c>
      <c r="B10" s="3">
        <v>20312</v>
      </c>
      <c r="C10" s="3">
        <v>34502</v>
      </c>
      <c r="D10" s="34">
        <f t="shared" si="0"/>
        <v>54814</v>
      </c>
      <c r="E10" s="3">
        <v>36979</v>
      </c>
      <c r="F10" s="3">
        <v>33444</v>
      </c>
      <c r="G10" s="144">
        <v>125237</v>
      </c>
      <c r="H10" s="3">
        <v>14626</v>
      </c>
      <c r="I10" s="3">
        <v>82424</v>
      </c>
      <c r="J10" s="34">
        <f t="shared" si="1"/>
        <v>97050</v>
      </c>
      <c r="K10" s="32">
        <f t="shared" si="2"/>
        <v>463.54437303432246</v>
      </c>
      <c r="L10" s="32">
        <f t="shared" si="3"/>
        <v>138.89629586690626</v>
      </c>
      <c r="M10" s="45">
        <f t="shared" si="4"/>
        <v>77.053307549166277</v>
      </c>
    </row>
    <row r="11" spans="1:13" ht="15.75" thickBot="1" x14ac:dyDescent="0.3">
      <c r="A11" s="2" t="s">
        <v>32</v>
      </c>
      <c r="B11" s="3">
        <v>49445</v>
      </c>
      <c r="C11" s="3">
        <v>52238</v>
      </c>
      <c r="D11" s="34">
        <f t="shared" si="0"/>
        <v>101683</v>
      </c>
      <c r="E11" s="3">
        <v>49639</v>
      </c>
      <c r="F11" s="3">
        <v>44212</v>
      </c>
      <c r="G11" s="144">
        <v>195534</v>
      </c>
      <c r="H11" s="3">
        <v>23504</v>
      </c>
      <c r="I11" s="3">
        <v>23791</v>
      </c>
      <c r="J11" s="34">
        <f t="shared" si="1"/>
        <v>47295</v>
      </c>
      <c r="K11" s="32">
        <f t="shared" si="2"/>
        <v>1.221068754254595</v>
      </c>
      <c r="L11" s="32">
        <f t="shared" si="3"/>
        <v>-54.456525900685328</v>
      </c>
      <c r="M11" s="45">
        <f t="shared" si="4"/>
        <v>-53.487800320604229</v>
      </c>
    </row>
    <row r="12" spans="1:13" ht="15.75" thickBot="1" x14ac:dyDescent="0.3">
      <c r="A12" s="2" t="s">
        <v>33</v>
      </c>
      <c r="B12" s="3">
        <v>20970</v>
      </c>
      <c r="C12" s="3">
        <v>24544</v>
      </c>
      <c r="D12" s="34">
        <f t="shared" si="0"/>
        <v>45514</v>
      </c>
      <c r="E12" s="3">
        <v>19074</v>
      </c>
      <c r="F12" s="3">
        <v>13133</v>
      </c>
      <c r="G12" s="144">
        <v>77721</v>
      </c>
      <c r="H12" s="3">
        <v>1732</v>
      </c>
      <c r="I12" s="3">
        <v>16712</v>
      </c>
      <c r="J12" s="34">
        <f t="shared" si="1"/>
        <v>18444</v>
      </c>
      <c r="K12" s="32">
        <f t="shared" si="2"/>
        <v>864.89607390300239</v>
      </c>
      <c r="L12" s="32">
        <f t="shared" si="3"/>
        <v>-31.910039113428944</v>
      </c>
      <c r="M12" s="45">
        <f t="shared" si="4"/>
        <v>-59.4762051236982</v>
      </c>
    </row>
    <row r="13" spans="1:13" ht="15.75" thickBot="1" x14ac:dyDescent="0.3">
      <c r="A13" s="2" t="s">
        <v>11</v>
      </c>
      <c r="B13" s="3">
        <v>38138</v>
      </c>
      <c r="C13" s="3">
        <v>46180</v>
      </c>
      <c r="D13" s="34">
        <f t="shared" si="0"/>
        <v>84318</v>
      </c>
      <c r="E13" s="3">
        <v>42818</v>
      </c>
      <c r="F13" s="3">
        <v>62920</v>
      </c>
      <c r="G13" s="144">
        <v>190056</v>
      </c>
      <c r="H13" s="3">
        <v>38324</v>
      </c>
      <c r="I13" s="3">
        <v>56169</v>
      </c>
      <c r="J13" s="34">
        <f t="shared" si="1"/>
        <v>94493</v>
      </c>
      <c r="K13" s="32">
        <f t="shared" si="2"/>
        <v>46.563511115749925</v>
      </c>
      <c r="L13" s="32">
        <f t="shared" si="3"/>
        <v>21.630576006929406</v>
      </c>
      <c r="M13" s="45">
        <f t="shared" si="4"/>
        <v>12.067411466116369</v>
      </c>
    </row>
    <row r="14" spans="1:13" ht="15.75" thickBot="1" x14ac:dyDescent="0.3">
      <c r="A14" s="2" t="s">
        <v>34</v>
      </c>
      <c r="B14" s="3">
        <v>23308</v>
      </c>
      <c r="C14" s="3">
        <v>27172</v>
      </c>
      <c r="D14" s="34">
        <f t="shared" si="0"/>
        <v>50480</v>
      </c>
      <c r="E14" s="3">
        <v>28876</v>
      </c>
      <c r="F14" s="3">
        <v>30203</v>
      </c>
      <c r="G14" s="144">
        <v>109559</v>
      </c>
      <c r="H14" s="4">
        <v>0</v>
      </c>
      <c r="I14" s="3">
        <v>17927</v>
      </c>
      <c r="J14" s="34">
        <f t="shared" si="1"/>
        <v>17927</v>
      </c>
      <c r="K14" s="32" t="s">
        <v>79</v>
      </c>
      <c r="L14" s="32">
        <f t="shared" si="3"/>
        <v>-34.023995289268363</v>
      </c>
      <c r="M14" s="45">
        <f t="shared" si="4"/>
        <v>-64.486925515055475</v>
      </c>
    </row>
    <row r="15" spans="1:13" ht="15.75" thickBot="1" x14ac:dyDescent="0.3">
      <c r="A15" s="2" t="s">
        <v>12</v>
      </c>
      <c r="B15" s="3">
        <v>11605</v>
      </c>
      <c r="C15" s="3">
        <v>16217</v>
      </c>
      <c r="D15" s="34">
        <f t="shared" si="0"/>
        <v>27822</v>
      </c>
      <c r="E15" s="3">
        <v>16854</v>
      </c>
      <c r="F15" s="3">
        <v>13210</v>
      </c>
      <c r="G15" s="144">
        <v>57886</v>
      </c>
      <c r="H15" s="3">
        <v>6732</v>
      </c>
      <c r="I15" s="3">
        <v>11287</v>
      </c>
      <c r="J15" s="34">
        <f t="shared" si="1"/>
        <v>18019</v>
      </c>
      <c r="K15" s="32">
        <f t="shared" si="2"/>
        <v>67.661913250148544</v>
      </c>
      <c r="L15" s="32">
        <f t="shared" si="3"/>
        <v>-30.400197323796018</v>
      </c>
      <c r="M15" s="45">
        <f t="shared" si="4"/>
        <v>-35.234706347494786</v>
      </c>
    </row>
    <row r="16" spans="1:13" ht="15.75" thickBot="1" x14ac:dyDescent="0.3">
      <c r="A16" s="2" t="s">
        <v>13</v>
      </c>
      <c r="B16" s="3">
        <v>101744</v>
      </c>
      <c r="C16" s="3">
        <v>92238</v>
      </c>
      <c r="D16" s="34">
        <f t="shared" si="0"/>
        <v>193982</v>
      </c>
      <c r="E16" s="3">
        <v>93127</v>
      </c>
      <c r="F16" s="3">
        <v>104248</v>
      </c>
      <c r="G16" s="144">
        <v>391357</v>
      </c>
      <c r="H16" s="3">
        <v>63359</v>
      </c>
      <c r="I16" s="3">
        <v>92611</v>
      </c>
      <c r="J16" s="34">
        <f t="shared" si="1"/>
        <v>155970</v>
      </c>
      <c r="K16" s="32">
        <f t="shared" si="2"/>
        <v>46.168657964930006</v>
      </c>
      <c r="L16" s="32">
        <f t="shared" si="3"/>
        <v>0.40438864676163838</v>
      </c>
      <c r="M16" s="45">
        <f t="shared" si="4"/>
        <v>-19.5956325844666</v>
      </c>
    </row>
    <row r="17" spans="1:13" ht="15.75" thickBot="1" x14ac:dyDescent="0.3">
      <c r="A17" s="2" t="s">
        <v>14</v>
      </c>
      <c r="B17" s="3">
        <v>35401</v>
      </c>
      <c r="C17" s="3">
        <v>39435</v>
      </c>
      <c r="D17" s="34">
        <f t="shared" si="0"/>
        <v>74836</v>
      </c>
      <c r="E17" s="3">
        <v>37542</v>
      </c>
      <c r="F17" s="3">
        <v>35465</v>
      </c>
      <c r="G17" s="144">
        <v>147843</v>
      </c>
      <c r="H17" s="3">
        <v>16028</v>
      </c>
      <c r="I17" s="3">
        <v>18953</v>
      </c>
      <c r="J17" s="34">
        <f t="shared" si="1"/>
        <v>34981</v>
      </c>
      <c r="K17" s="32">
        <f t="shared" si="2"/>
        <v>18.249313701023208</v>
      </c>
      <c r="L17" s="32">
        <f t="shared" si="3"/>
        <v>-51.938633193863318</v>
      </c>
      <c r="M17" s="45">
        <f t="shared" si="4"/>
        <v>-53.256454112993744</v>
      </c>
    </row>
    <row r="18" spans="1:13" ht="15.75" thickBot="1" x14ac:dyDescent="0.3">
      <c r="A18" s="2" t="s">
        <v>16</v>
      </c>
      <c r="B18" s="3">
        <v>18323</v>
      </c>
      <c r="C18" s="3">
        <v>19673</v>
      </c>
      <c r="D18" s="34">
        <f t="shared" si="0"/>
        <v>37996</v>
      </c>
      <c r="E18" s="3">
        <v>17530</v>
      </c>
      <c r="F18" s="3">
        <v>17993</v>
      </c>
      <c r="G18" s="144">
        <v>73519</v>
      </c>
      <c r="H18" s="3">
        <v>11737</v>
      </c>
      <c r="I18" s="3">
        <v>13430</v>
      </c>
      <c r="J18" s="34">
        <f t="shared" si="1"/>
        <v>25167</v>
      </c>
      <c r="K18" s="32">
        <f t="shared" si="2"/>
        <v>14.424469625969158</v>
      </c>
      <c r="L18" s="32">
        <f t="shared" si="3"/>
        <v>-31.733848421694709</v>
      </c>
      <c r="M18" s="45">
        <f t="shared" si="4"/>
        <v>-33.764080429518891</v>
      </c>
    </row>
    <row r="19" spans="1:13" ht="15.75" thickBot="1" x14ac:dyDescent="0.3">
      <c r="A19" s="2" t="s">
        <v>18</v>
      </c>
      <c r="B19" s="4">
        <v>0</v>
      </c>
      <c r="C19" s="3">
        <v>17158</v>
      </c>
      <c r="D19" s="34">
        <f t="shared" si="0"/>
        <v>17158</v>
      </c>
      <c r="E19" s="3">
        <v>18540</v>
      </c>
      <c r="F19" s="3">
        <v>16744</v>
      </c>
      <c r="G19" s="144">
        <v>52442</v>
      </c>
      <c r="H19" s="3">
        <v>8009</v>
      </c>
      <c r="I19" s="3">
        <v>2428</v>
      </c>
      <c r="J19" s="34">
        <f t="shared" si="1"/>
        <v>10437</v>
      </c>
      <c r="K19" s="32">
        <f t="shared" si="2"/>
        <v>-69.684105381445875</v>
      </c>
      <c r="L19" s="32">
        <f t="shared" si="3"/>
        <v>-85.84916656953024</v>
      </c>
      <c r="M19" s="45">
        <f t="shared" si="4"/>
        <v>-39.17123207833081</v>
      </c>
    </row>
    <row r="20" spans="1:13" ht="15.75" thickBot="1" x14ac:dyDescent="0.3">
      <c r="A20" s="2" t="s">
        <v>35</v>
      </c>
      <c r="B20" s="3">
        <v>1280</v>
      </c>
      <c r="C20" s="4">
        <v>679</v>
      </c>
      <c r="D20" s="34">
        <f t="shared" si="0"/>
        <v>1959</v>
      </c>
      <c r="E20" s="4">
        <v>685</v>
      </c>
      <c r="F20" s="3">
        <v>1165</v>
      </c>
      <c r="G20" s="144">
        <v>3809</v>
      </c>
      <c r="H20" s="4">
        <v>660</v>
      </c>
      <c r="I20" s="3">
        <v>3839</v>
      </c>
      <c r="J20" s="34">
        <f t="shared" si="1"/>
        <v>4499</v>
      </c>
      <c r="K20" s="32">
        <f t="shared" si="2"/>
        <v>481.66666666666663</v>
      </c>
      <c r="L20" s="32">
        <f t="shared" si="3"/>
        <v>465.39027982326957</v>
      </c>
      <c r="M20" s="45">
        <f t="shared" si="4"/>
        <v>129.6579887697805</v>
      </c>
    </row>
    <row r="21" spans="1:13" ht="15.75" thickBot="1" x14ac:dyDescent="0.3">
      <c r="A21" s="2" t="s">
        <v>20</v>
      </c>
      <c r="B21" s="4">
        <v>426</v>
      </c>
      <c r="C21" s="3">
        <v>2215</v>
      </c>
      <c r="D21" s="34">
        <f t="shared" si="0"/>
        <v>2641</v>
      </c>
      <c r="E21" s="3">
        <v>2898</v>
      </c>
      <c r="F21" s="3">
        <v>4112</v>
      </c>
      <c r="G21" s="144">
        <v>9651</v>
      </c>
      <c r="H21" s="3">
        <v>1420</v>
      </c>
      <c r="I21" s="3">
        <v>1472</v>
      </c>
      <c r="J21" s="34">
        <f t="shared" si="1"/>
        <v>2892</v>
      </c>
      <c r="K21" s="32">
        <f t="shared" si="2"/>
        <v>3.6619718309859155</v>
      </c>
      <c r="L21" s="32">
        <f t="shared" si="3"/>
        <v>-33.544018058690746</v>
      </c>
      <c r="M21" s="45">
        <f t="shared" si="4"/>
        <v>9.5039757667550173</v>
      </c>
    </row>
    <row r="22" spans="1:13" ht="15.75" thickBot="1" x14ac:dyDescent="0.3">
      <c r="A22" s="2" t="s">
        <v>36</v>
      </c>
      <c r="B22" s="4">
        <v>405</v>
      </c>
      <c r="C22" s="4">
        <v>707</v>
      </c>
      <c r="D22" s="34">
        <f t="shared" si="0"/>
        <v>1112</v>
      </c>
      <c r="E22" s="4">
        <v>977</v>
      </c>
      <c r="F22" s="3">
        <v>1268</v>
      </c>
      <c r="G22" s="144">
        <v>3357</v>
      </c>
      <c r="H22" s="4">
        <v>372</v>
      </c>
      <c r="I22" s="4">
        <v>214</v>
      </c>
      <c r="J22" s="34">
        <f t="shared" si="1"/>
        <v>586</v>
      </c>
      <c r="K22" s="32">
        <f t="shared" si="2"/>
        <v>-42.473118279569896</v>
      </c>
      <c r="L22" s="32">
        <f t="shared" si="3"/>
        <v>-69.73125884016973</v>
      </c>
      <c r="M22" s="45">
        <f t="shared" si="4"/>
        <v>-47.302158273381295</v>
      </c>
    </row>
    <row r="23" spans="1:13" ht="15.75" thickBot="1" x14ac:dyDescent="0.3">
      <c r="A23" s="2" t="s">
        <v>22</v>
      </c>
      <c r="B23" s="4">
        <v>84</v>
      </c>
      <c r="C23" s="4">
        <v>0</v>
      </c>
      <c r="D23" s="34">
        <f t="shared" si="0"/>
        <v>84</v>
      </c>
      <c r="E23" s="4">
        <v>0</v>
      </c>
      <c r="F23" s="4">
        <v>0</v>
      </c>
      <c r="G23" s="145">
        <v>84</v>
      </c>
      <c r="H23" s="4">
        <v>217</v>
      </c>
      <c r="I23" s="4">
        <v>969</v>
      </c>
      <c r="J23" s="34">
        <f t="shared" si="1"/>
        <v>1186</v>
      </c>
      <c r="K23" s="32">
        <f t="shared" si="2"/>
        <v>346.5437788018433</v>
      </c>
      <c r="L23" s="32" t="s">
        <v>79</v>
      </c>
      <c r="M23" s="45">
        <f t="shared" si="4"/>
        <v>1311.9047619047619</v>
      </c>
    </row>
    <row r="24" spans="1:13" s="25" customFormat="1" ht="13.5" thickBot="1" x14ac:dyDescent="0.25">
      <c r="A24" s="23" t="s">
        <v>0</v>
      </c>
      <c r="B24" s="24">
        <v>2475448</v>
      </c>
      <c r="C24" s="24">
        <v>2688800</v>
      </c>
      <c r="D24" s="35">
        <f t="shared" si="0"/>
        <v>5164248</v>
      </c>
      <c r="E24" s="24">
        <v>2516948</v>
      </c>
      <c r="F24" s="24">
        <v>2486704</v>
      </c>
      <c r="G24" s="146">
        <v>10167900</v>
      </c>
      <c r="H24" s="24">
        <v>1685691</v>
      </c>
      <c r="I24" s="24">
        <v>2141829</v>
      </c>
      <c r="J24" s="35">
        <f t="shared" si="1"/>
        <v>3827520</v>
      </c>
      <c r="K24" s="33">
        <f t="shared" si="2"/>
        <v>27.059407685038362</v>
      </c>
      <c r="L24" s="33">
        <f t="shared" si="3"/>
        <v>-20.342569175840524</v>
      </c>
      <c r="M24" s="75">
        <f t="shared" si="4"/>
        <v>-25.884272017920129</v>
      </c>
    </row>
    <row r="25" spans="1:13" ht="15.75" x14ac:dyDescent="0.25">
      <c r="A25" s="5"/>
    </row>
    <row r="26" spans="1:13" ht="16.5" thickBot="1" x14ac:dyDescent="0.3">
      <c r="A26" s="124"/>
      <c r="B26" s="124"/>
      <c r="C26" s="124"/>
      <c r="D26" s="124"/>
      <c r="E26" s="124"/>
      <c r="F26" s="124"/>
      <c r="G26" s="124"/>
      <c r="H26" s="124"/>
      <c r="I26" s="124"/>
    </row>
    <row r="27" spans="1:13" s="1" customFormat="1" ht="16.5" thickBot="1" x14ac:dyDescent="0.3">
      <c r="A27" s="125" t="s">
        <v>38</v>
      </c>
      <c r="B27" s="126"/>
      <c r="C27" s="126"/>
      <c r="D27" s="126"/>
      <c r="E27" s="126"/>
      <c r="F27" s="126"/>
      <c r="G27" s="126"/>
      <c r="H27" s="126"/>
      <c r="I27" s="127"/>
      <c r="J27" s="65"/>
      <c r="K27" s="66"/>
      <c r="L27" s="66"/>
      <c r="M27" s="65"/>
    </row>
    <row r="28" spans="1:13" ht="15.75" thickBot="1" x14ac:dyDescent="0.3">
      <c r="A28" s="11"/>
      <c r="B28" s="12">
        <v>2016</v>
      </c>
      <c r="C28" s="12"/>
      <c r="D28" s="37"/>
      <c r="E28" s="12"/>
      <c r="F28" s="12"/>
      <c r="G28" s="147"/>
      <c r="H28" s="12">
        <v>2017</v>
      </c>
      <c r="I28" s="12"/>
      <c r="J28" s="119" t="s">
        <v>72</v>
      </c>
      <c r="K28" s="30" t="s">
        <v>73</v>
      </c>
      <c r="L28" s="30" t="s">
        <v>74</v>
      </c>
      <c r="M28" s="43" t="s">
        <v>77</v>
      </c>
    </row>
    <row r="29" spans="1:13" ht="15.75" thickBot="1" x14ac:dyDescent="0.3">
      <c r="A29" s="11"/>
      <c r="B29" s="12" t="s">
        <v>39</v>
      </c>
      <c r="C29" s="12" t="s">
        <v>40</v>
      </c>
      <c r="D29" s="37" t="str">
        <f>D2</f>
        <v>Haly Year (Q1 &amp; Q2 2016)</v>
      </c>
      <c r="E29" s="12" t="s">
        <v>41</v>
      </c>
      <c r="F29" s="12" t="s">
        <v>42</v>
      </c>
      <c r="G29" s="147" t="s">
        <v>43</v>
      </c>
      <c r="H29" s="12" t="s">
        <v>39</v>
      </c>
      <c r="I29" s="12" t="s">
        <v>40</v>
      </c>
      <c r="J29" s="120"/>
      <c r="K29" s="31" t="s">
        <v>76</v>
      </c>
      <c r="L29" s="31" t="s">
        <v>75</v>
      </c>
      <c r="M29" s="44" t="s">
        <v>78</v>
      </c>
    </row>
    <row r="30" spans="1:13" ht="15.75" thickBot="1" x14ac:dyDescent="0.3">
      <c r="A30" s="14" t="s">
        <v>44</v>
      </c>
      <c r="B30" s="15">
        <v>774306</v>
      </c>
      <c r="C30" s="15">
        <v>719989</v>
      </c>
      <c r="D30" s="38">
        <f>B30+C30</f>
        <v>1494295</v>
      </c>
      <c r="E30" s="15">
        <v>763374</v>
      </c>
      <c r="F30" s="15">
        <v>721181</v>
      </c>
      <c r="G30" s="148">
        <v>2978850</v>
      </c>
      <c r="H30" s="15">
        <v>627406</v>
      </c>
      <c r="I30" s="15">
        <v>666429</v>
      </c>
      <c r="J30" s="34">
        <f>H30+I30</f>
        <v>1293835</v>
      </c>
      <c r="K30" s="32">
        <f>(I30-H30)/H30*100</f>
        <v>6.2197365023605133</v>
      </c>
      <c r="L30" s="32">
        <f>(I30-C30)/C30*100</f>
        <v>-7.4390025403165891</v>
      </c>
      <c r="M30" s="45">
        <f>(J30-D30)/D30*100</f>
        <v>-13.415021799577728</v>
      </c>
    </row>
    <row r="31" spans="1:13" ht="15.75" thickBot="1" x14ac:dyDescent="0.3">
      <c r="A31" s="14" t="s">
        <v>45</v>
      </c>
      <c r="B31" s="15">
        <v>220592</v>
      </c>
      <c r="C31" s="15">
        <v>216595</v>
      </c>
      <c r="D31" s="38">
        <f t="shared" ref="D31:D43" si="5">B31+C31</f>
        <v>437187</v>
      </c>
      <c r="E31" s="15">
        <v>252332</v>
      </c>
      <c r="F31" s="15">
        <v>200795</v>
      </c>
      <c r="G31" s="148">
        <v>890314</v>
      </c>
      <c r="H31" s="15">
        <v>124578</v>
      </c>
      <c r="I31" s="15">
        <v>129489</v>
      </c>
      <c r="J31" s="34">
        <f t="shared" ref="J31:J42" si="6">H31+I31</f>
        <v>254067</v>
      </c>
      <c r="K31" s="32">
        <f t="shared" ref="K31:K34" si="7">(I31-H31)/H31*100</f>
        <v>3.9421085584934743</v>
      </c>
      <c r="L31" s="32">
        <f t="shared" ref="L31:L43" si="8">(I31-C31)/C31*100</f>
        <v>-40.21607146979386</v>
      </c>
      <c r="M31" s="45">
        <f t="shared" ref="M31:M43" si="9">(J31-D31)/D31*100</f>
        <v>-41.885966417116705</v>
      </c>
    </row>
    <row r="32" spans="1:13" ht="15.75" thickBot="1" x14ac:dyDescent="0.3">
      <c r="A32" s="14" t="s">
        <v>46</v>
      </c>
      <c r="B32" s="15">
        <v>23943</v>
      </c>
      <c r="C32" s="15">
        <v>21333</v>
      </c>
      <c r="D32" s="38">
        <f t="shared" si="5"/>
        <v>45276</v>
      </c>
      <c r="E32" s="15">
        <v>25044</v>
      </c>
      <c r="F32" s="15">
        <v>21510</v>
      </c>
      <c r="G32" s="148">
        <v>91830</v>
      </c>
      <c r="H32" s="15">
        <v>19861</v>
      </c>
      <c r="I32" s="15">
        <v>20107</v>
      </c>
      <c r="J32" s="34">
        <f t="shared" si="6"/>
        <v>39968</v>
      </c>
      <c r="K32" s="32">
        <f t="shared" si="7"/>
        <v>1.2386083278787574</v>
      </c>
      <c r="L32" s="32">
        <f t="shared" si="8"/>
        <v>-5.7469647963249422</v>
      </c>
      <c r="M32" s="45">
        <f t="shared" si="9"/>
        <v>-11.723650499160703</v>
      </c>
    </row>
    <row r="33" spans="1:13" ht="15.75" thickBot="1" x14ac:dyDescent="0.3">
      <c r="A33" s="14" t="s">
        <v>47</v>
      </c>
      <c r="B33" s="15">
        <v>45503</v>
      </c>
      <c r="C33" s="15">
        <v>67274</v>
      </c>
      <c r="D33" s="38">
        <f t="shared" si="5"/>
        <v>112777</v>
      </c>
      <c r="E33" s="15">
        <v>56451</v>
      </c>
      <c r="F33" s="15">
        <v>32261</v>
      </c>
      <c r="G33" s="148">
        <v>201489</v>
      </c>
      <c r="H33" s="15">
        <v>38501</v>
      </c>
      <c r="I33" s="15">
        <v>57273</v>
      </c>
      <c r="J33" s="34">
        <f t="shared" si="6"/>
        <v>95774</v>
      </c>
      <c r="K33" s="32">
        <f t="shared" si="7"/>
        <v>48.757175138308092</v>
      </c>
      <c r="L33" s="32">
        <f t="shared" si="8"/>
        <v>-14.866070101376462</v>
      </c>
      <c r="M33" s="45">
        <f t="shared" si="9"/>
        <v>-15.076655701073802</v>
      </c>
    </row>
    <row r="34" spans="1:13" ht="15.75" thickBot="1" x14ac:dyDescent="0.3">
      <c r="A34" s="14" t="s">
        <v>48</v>
      </c>
      <c r="B34" s="15">
        <v>9391</v>
      </c>
      <c r="C34" s="15">
        <v>10257</v>
      </c>
      <c r="D34" s="38">
        <f t="shared" si="5"/>
        <v>19648</v>
      </c>
      <c r="E34" s="15">
        <v>9412</v>
      </c>
      <c r="F34" s="15">
        <v>9253</v>
      </c>
      <c r="G34" s="148">
        <v>38313</v>
      </c>
      <c r="H34" s="15">
        <v>9389</v>
      </c>
      <c r="I34" s="15">
        <v>10031</v>
      </c>
      <c r="J34" s="34">
        <f t="shared" si="6"/>
        <v>19420</v>
      </c>
      <c r="K34" s="32">
        <f t="shared" si="7"/>
        <v>6.8377889019064861</v>
      </c>
      <c r="L34" s="32">
        <f t="shared" si="8"/>
        <v>-2.2033733060349032</v>
      </c>
      <c r="M34" s="45">
        <f t="shared" si="9"/>
        <v>-1.1604234527687296</v>
      </c>
    </row>
    <row r="35" spans="1:13" ht="15.75" thickBot="1" x14ac:dyDescent="0.3">
      <c r="A35" s="14" t="s">
        <v>49</v>
      </c>
      <c r="B35" s="17">
        <v>177</v>
      </c>
      <c r="C35" s="17">
        <v>125</v>
      </c>
      <c r="D35" s="38">
        <f t="shared" si="5"/>
        <v>302</v>
      </c>
      <c r="E35" s="15">
        <v>11821</v>
      </c>
      <c r="F35" s="15">
        <v>2322</v>
      </c>
      <c r="G35" s="148">
        <v>14445</v>
      </c>
      <c r="H35" s="17">
        <v>0</v>
      </c>
      <c r="I35" s="15">
        <v>7250</v>
      </c>
      <c r="J35" s="34">
        <f t="shared" si="6"/>
        <v>7250</v>
      </c>
      <c r="K35" s="32">
        <v>0</v>
      </c>
      <c r="L35" s="32">
        <f t="shared" si="8"/>
        <v>5700</v>
      </c>
      <c r="M35" s="45">
        <f t="shared" si="9"/>
        <v>2300.662251655629</v>
      </c>
    </row>
    <row r="36" spans="1:13" ht="15.75" thickBot="1" x14ac:dyDescent="0.3">
      <c r="A36" s="14" t="s">
        <v>50</v>
      </c>
      <c r="B36" s="17">
        <v>0</v>
      </c>
      <c r="C36" s="17">
        <v>0</v>
      </c>
      <c r="D36" s="38">
        <f t="shared" si="5"/>
        <v>0</v>
      </c>
      <c r="E36" s="17">
        <v>0</v>
      </c>
      <c r="F36" s="17">
        <v>0</v>
      </c>
      <c r="G36" s="149">
        <v>0</v>
      </c>
      <c r="H36" s="17">
        <v>0</v>
      </c>
      <c r="I36" s="17">
        <v>0</v>
      </c>
      <c r="J36" s="34">
        <f t="shared" si="6"/>
        <v>0</v>
      </c>
      <c r="K36" s="32">
        <v>0</v>
      </c>
      <c r="L36" s="32">
        <v>0</v>
      </c>
      <c r="M36" s="45">
        <v>0</v>
      </c>
    </row>
    <row r="37" spans="1:13" ht="15.75" thickBot="1" x14ac:dyDescent="0.3">
      <c r="A37" s="14" t="s">
        <v>51</v>
      </c>
      <c r="B37" s="17">
        <v>0</v>
      </c>
      <c r="C37" s="17">
        <v>218</v>
      </c>
      <c r="D37" s="38">
        <f t="shared" si="5"/>
        <v>218</v>
      </c>
      <c r="E37" s="15">
        <v>15741</v>
      </c>
      <c r="F37" s="15">
        <v>3398</v>
      </c>
      <c r="G37" s="148">
        <v>19357</v>
      </c>
      <c r="H37" s="17">
        <v>0</v>
      </c>
      <c r="I37" s="17">
        <v>606</v>
      </c>
      <c r="J37" s="34">
        <f t="shared" si="6"/>
        <v>606</v>
      </c>
      <c r="K37" s="32" t="s">
        <v>79</v>
      </c>
      <c r="L37" s="32">
        <f t="shared" si="8"/>
        <v>177.9816513761468</v>
      </c>
      <c r="M37" s="45">
        <f t="shared" si="9"/>
        <v>177.9816513761468</v>
      </c>
    </row>
    <row r="38" spans="1:13" ht="15.75" thickBot="1" x14ac:dyDescent="0.3">
      <c r="A38" s="14" t="s">
        <v>52</v>
      </c>
      <c r="B38" s="17">
        <v>0</v>
      </c>
      <c r="C38" s="17">
        <v>31</v>
      </c>
      <c r="D38" s="38">
        <f t="shared" si="5"/>
        <v>31</v>
      </c>
      <c r="E38" s="15">
        <v>7241</v>
      </c>
      <c r="F38" s="15">
        <v>3936</v>
      </c>
      <c r="G38" s="148">
        <v>11208</v>
      </c>
      <c r="H38" s="17">
        <v>0</v>
      </c>
      <c r="I38" s="17">
        <v>0</v>
      </c>
      <c r="J38" s="34">
        <f t="shared" si="6"/>
        <v>0</v>
      </c>
      <c r="K38" s="32" t="s">
        <v>79</v>
      </c>
      <c r="L38" s="32">
        <f t="shared" si="8"/>
        <v>-100</v>
      </c>
      <c r="M38" s="45">
        <f t="shared" si="9"/>
        <v>-100</v>
      </c>
    </row>
    <row r="39" spans="1:13" ht="15.75" thickBot="1" x14ac:dyDescent="0.3">
      <c r="A39" s="14" t="s">
        <v>53</v>
      </c>
      <c r="B39" s="17">
        <v>0</v>
      </c>
      <c r="C39" s="17">
        <v>0</v>
      </c>
      <c r="D39" s="38">
        <f t="shared" si="5"/>
        <v>0</v>
      </c>
      <c r="E39" s="15">
        <v>5400</v>
      </c>
      <c r="F39" s="15">
        <v>2677</v>
      </c>
      <c r="G39" s="148">
        <v>8077</v>
      </c>
      <c r="H39" s="17">
        <v>186</v>
      </c>
      <c r="I39" s="17">
        <v>168</v>
      </c>
      <c r="J39" s="34">
        <f t="shared" si="6"/>
        <v>354</v>
      </c>
      <c r="K39" s="32">
        <f t="shared" ref="K39" si="10">(I39-H39)/H39*100</f>
        <v>-9.67741935483871</v>
      </c>
      <c r="L39" s="32" t="s">
        <v>79</v>
      </c>
      <c r="M39" s="45" t="s">
        <v>79</v>
      </c>
    </row>
    <row r="40" spans="1:13" ht="15.75" thickBot="1" x14ac:dyDescent="0.3">
      <c r="A40" s="14" t="s">
        <v>54</v>
      </c>
      <c r="B40" s="17">
        <v>0</v>
      </c>
      <c r="C40" s="17">
        <v>0</v>
      </c>
      <c r="D40" s="38">
        <f t="shared" si="5"/>
        <v>0</v>
      </c>
      <c r="E40" s="15">
        <v>4982</v>
      </c>
      <c r="F40" s="17">
        <v>0</v>
      </c>
      <c r="G40" s="148">
        <v>4982</v>
      </c>
      <c r="H40" s="17">
        <v>0</v>
      </c>
      <c r="I40" s="17">
        <v>0</v>
      </c>
      <c r="J40" s="34">
        <f t="shared" si="6"/>
        <v>0</v>
      </c>
      <c r="K40" s="32" t="s">
        <v>79</v>
      </c>
      <c r="L40" s="32" t="s">
        <v>79</v>
      </c>
      <c r="M40" s="45" t="s">
        <v>79</v>
      </c>
    </row>
    <row r="41" spans="1:13" ht="15.75" thickBot="1" x14ac:dyDescent="0.3">
      <c r="A41" s="14" t="s">
        <v>55</v>
      </c>
      <c r="B41" s="17">
        <v>0</v>
      </c>
      <c r="C41" s="17">
        <v>0</v>
      </c>
      <c r="D41" s="38">
        <f t="shared" si="5"/>
        <v>0</v>
      </c>
      <c r="E41" s="15">
        <v>3697</v>
      </c>
      <c r="F41" s="15">
        <v>2318</v>
      </c>
      <c r="G41" s="148">
        <v>6015</v>
      </c>
      <c r="H41" s="17">
        <v>0</v>
      </c>
      <c r="I41" s="17" t="s">
        <v>31</v>
      </c>
      <c r="J41" s="34" t="s">
        <v>79</v>
      </c>
      <c r="K41" s="32" t="s">
        <v>79</v>
      </c>
      <c r="L41" s="32" t="s">
        <v>79</v>
      </c>
      <c r="M41" s="45" t="s">
        <v>79</v>
      </c>
    </row>
    <row r="42" spans="1:13" ht="15.75" thickBot="1" x14ac:dyDescent="0.3">
      <c r="A42" s="14" t="s">
        <v>56</v>
      </c>
      <c r="B42" s="17">
        <v>0</v>
      </c>
      <c r="C42" s="17">
        <v>0</v>
      </c>
      <c r="D42" s="38">
        <f t="shared" si="5"/>
        <v>0</v>
      </c>
      <c r="E42" s="15">
        <v>7244</v>
      </c>
      <c r="F42" s="15">
        <v>2962</v>
      </c>
      <c r="G42" s="148">
        <v>10206</v>
      </c>
      <c r="H42" s="17">
        <v>0</v>
      </c>
      <c r="I42" s="17">
        <v>0</v>
      </c>
      <c r="J42" s="34">
        <f t="shared" si="6"/>
        <v>0</v>
      </c>
      <c r="K42" s="32" t="s">
        <v>79</v>
      </c>
      <c r="L42" s="32" t="s">
        <v>79</v>
      </c>
      <c r="M42" s="45" t="s">
        <v>79</v>
      </c>
    </row>
    <row r="43" spans="1:13" s="95" customFormat="1" ht="16.5" thickBot="1" x14ac:dyDescent="0.3">
      <c r="A43" s="89" t="s">
        <v>43</v>
      </c>
      <c r="B43" s="90">
        <v>1073912</v>
      </c>
      <c r="C43" s="90">
        <v>1035822</v>
      </c>
      <c r="D43" s="91">
        <f t="shared" si="5"/>
        <v>2109734</v>
      </c>
      <c r="E43" s="90">
        <v>1162739</v>
      </c>
      <c r="F43" s="90">
        <v>1002613</v>
      </c>
      <c r="G43" s="150">
        <v>4275086</v>
      </c>
      <c r="H43" s="90">
        <v>819921</v>
      </c>
      <c r="I43" s="90">
        <v>891353</v>
      </c>
      <c r="J43" s="92">
        <f>H43+I43</f>
        <v>1711274</v>
      </c>
      <c r="K43" s="93">
        <f t="shared" ref="K43" si="11">(I43-H43)/H43*100</f>
        <v>8.7120588446935745</v>
      </c>
      <c r="L43" s="93">
        <f t="shared" si="8"/>
        <v>-13.947280517308958</v>
      </c>
      <c r="M43" s="94">
        <f t="shared" si="9"/>
        <v>-18.886741172109851</v>
      </c>
    </row>
    <row r="44" spans="1:13" s="57" customFormat="1" ht="15.75" thickBot="1" x14ac:dyDescent="0.3">
      <c r="A44" s="52"/>
      <c r="B44" s="53"/>
      <c r="C44" s="53"/>
      <c r="D44" s="54"/>
      <c r="E44" s="53"/>
      <c r="F44" s="53"/>
      <c r="G44" s="151"/>
      <c r="H44" s="53"/>
      <c r="I44" s="53"/>
      <c r="J44" s="54"/>
      <c r="K44" s="55"/>
      <c r="L44" s="55"/>
      <c r="M44" s="56"/>
    </row>
    <row r="45" spans="1:13" s="57" customFormat="1" ht="15.75" thickBot="1" x14ac:dyDescent="0.3">
      <c r="A45" s="52"/>
      <c r="B45" s="53"/>
      <c r="C45" s="53"/>
      <c r="D45" s="54"/>
      <c r="E45" s="53"/>
      <c r="F45" s="53"/>
      <c r="G45" s="134"/>
      <c r="H45" s="53"/>
      <c r="I45" s="53"/>
      <c r="J45" s="54"/>
      <c r="K45" s="55"/>
      <c r="L45" s="55"/>
      <c r="M45" s="56"/>
    </row>
    <row r="46" spans="1:13" s="57" customFormat="1" ht="15.75" thickBot="1" x14ac:dyDescent="0.3">
      <c r="A46" s="52"/>
      <c r="B46" s="53"/>
      <c r="C46" s="53"/>
      <c r="D46" s="54"/>
      <c r="E46" s="53"/>
      <c r="F46" s="53"/>
      <c r="G46" s="134"/>
      <c r="H46" s="53"/>
      <c r="I46" s="53"/>
      <c r="J46" s="54"/>
      <c r="K46" s="55"/>
      <c r="L46" s="55"/>
      <c r="M46" s="56"/>
    </row>
    <row r="47" spans="1:13" s="57" customFormat="1" ht="23.25" customHeight="1" thickBot="1" x14ac:dyDescent="0.3">
      <c r="A47" s="135" t="s">
        <v>85</v>
      </c>
      <c r="B47" s="136"/>
      <c r="C47" s="136"/>
      <c r="D47" s="137"/>
      <c r="E47" s="53"/>
      <c r="F47" s="53"/>
      <c r="G47" s="134"/>
      <c r="H47" s="53"/>
      <c r="I47" s="53"/>
      <c r="J47" s="54"/>
      <c r="K47" s="55"/>
      <c r="L47" s="55"/>
      <c r="M47" s="56"/>
    </row>
    <row r="48" spans="1:13" s="57" customFormat="1" ht="15.75" thickBot="1" x14ac:dyDescent="0.3">
      <c r="B48" s="12">
        <v>2016</v>
      </c>
      <c r="C48" s="12"/>
      <c r="D48" s="117" t="s">
        <v>71</v>
      </c>
      <c r="E48" s="12"/>
      <c r="F48" s="12"/>
      <c r="G48" s="147"/>
      <c r="H48" s="12">
        <v>2017</v>
      </c>
      <c r="I48" s="12"/>
      <c r="J48" s="119" t="s">
        <v>72</v>
      </c>
      <c r="K48" s="30" t="s">
        <v>73</v>
      </c>
      <c r="L48" s="30" t="s">
        <v>74</v>
      </c>
      <c r="M48" s="43" t="s">
        <v>77</v>
      </c>
    </row>
    <row r="49" spans="1:13" s="57" customFormat="1" ht="24.75" customHeight="1" thickBot="1" x14ac:dyDescent="0.3">
      <c r="B49" s="12" t="s">
        <v>39</v>
      </c>
      <c r="C49" s="12" t="s">
        <v>40</v>
      </c>
      <c r="D49" s="118"/>
      <c r="E49" s="12" t="s">
        <v>41</v>
      </c>
      <c r="F49" s="12" t="s">
        <v>42</v>
      </c>
      <c r="G49" s="147" t="s">
        <v>43</v>
      </c>
      <c r="H49" s="12" t="s">
        <v>39</v>
      </c>
      <c r="I49" s="12" t="s">
        <v>40</v>
      </c>
      <c r="J49" s="120"/>
      <c r="K49" s="31" t="s">
        <v>76</v>
      </c>
      <c r="L49" s="31" t="s">
        <v>75</v>
      </c>
      <c r="M49" s="44" t="s">
        <v>78</v>
      </c>
    </row>
    <row r="50" spans="1:13" s="57" customFormat="1" ht="15.75" thickBot="1" x14ac:dyDescent="0.3">
      <c r="A50" s="14" t="s">
        <v>83</v>
      </c>
      <c r="B50" s="138">
        <f>B24</f>
        <v>2475448</v>
      </c>
      <c r="C50" s="138">
        <f t="shared" ref="C50:M50" si="12">C24</f>
        <v>2688800</v>
      </c>
      <c r="D50" s="141">
        <f t="shared" si="12"/>
        <v>5164248</v>
      </c>
      <c r="E50" s="138">
        <f t="shared" si="12"/>
        <v>2516948</v>
      </c>
      <c r="F50" s="138">
        <f t="shared" si="12"/>
        <v>2486704</v>
      </c>
      <c r="G50" s="148">
        <f t="shared" si="12"/>
        <v>10167900</v>
      </c>
      <c r="H50" s="138">
        <f t="shared" si="12"/>
        <v>1685691</v>
      </c>
      <c r="I50" s="138">
        <f t="shared" si="12"/>
        <v>2141829</v>
      </c>
      <c r="J50" s="141">
        <f t="shared" si="12"/>
        <v>3827520</v>
      </c>
      <c r="K50" s="139">
        <f t="shared" si="12"/>
        <v>27.059407685038362</v>
      </c>
      <c r="L50" s="139">
        <f t="shared" si="12"/>
        <v>-20.342569175840524</v>
      </c>
      <c r="M50" s="140">
        <f t="shared" si="12"/>
        <v>-25.884272017920129</v>
      </c>
    </row>
    <row r="51" spans="1:13" s="57" customFormat="1" ht="15.75" thickBot="1" x14ac:dyDescent="0.3">
      <c r="A51" s="14" t="s">
        <v>84</v>
      </c>
      <c r="B51" s="138">
        <f>B43</f>
        <v>1073912</v>
      </c>
      <c r="C51" s="138">
        <f t="shared" ref="C51:M51" si="13">C43</f>
        <v>1035822</v>
      </c>
      <c r="D51" s="141">
        <f t="shared" si="13"/>
        <v>2109734</v>
      </c>
      <c r="E51" s="138">
        <f t="shared" si="13"/>
        <v>1162739</v>
      </c>
      <c r="F51" s="138">
        <f t="shared" si="13"/>
        <v>1002613</v>
      </c>
      <c r="G51" s="148">
        <f t="shared" si="13"/>
        <v>4275086</v>
      </c>
      <c r="H51" s="138">
        <f t="shared" si="13"/>
        <v>819921</v>
      </c>
      <c r="I51" s="138">
        <f t="shared" si="13"/>
        <v>891353</v>
      </c>
      <c r="J51" s="141">
        <f t="shared" si="13"/>
        <v>1711274</v>
      </c>
      <c r="K51" s="139">
        <f t="shared" si="13"/>
        <v>8.7120588446935745</v>
      </c>
      <c r="L51" s="139">
        <f t="shared" si="13"/>
        <v>-13.947280517308958</v>
      </c>
      <c r="M51" s="140">
        <f t="shared" si="13"/>
        <v>-18.886741172109851</v>
      </c>
    </row>
    <row r="52" spans="1:13" s="157" customFormat="1" ht="24.75" thickBot="1" x14ac:dyDescent="0.3">
      <c r="A52" s="46" t="s">
        <v>82</v>
      </c>
      <c r="B52" s="153">
        <f>SUM(B50:B51)</f>
        <v>3549360</v>
      </c>
      <c r="C52" s="153">
        <f t="shared" ref="C52:M52" si="14">SUM(C50:C51)</f>
        <v>3724622</v>
      </c>
      <c r="D52" s="154">
        <f t="shared" si="14"/>
        <v>7273982</v>
      </c>
      <c r="E52" s="153">
        <f t="shared" si="14"/>
        <v>3679687</v>
      </c>
      <c r="F52" s="153">
        <f t="shared" si="14"/>
        <v>3489317</v>
      </c>
      <c r="G52" s="152">
        <f t="shared" si="14"/>
        <v>14442986</v>
      </c>
      <c r="H52" s="153">
        <f t="shared" si="14"/>
        <v>2505612</v>
      </c>
      <c r="I52" s="153">
        <f t="shared" si="14"/>
        <v>3033182</v>
      </c>
      <c r="J52" s="154">
        <f t="shared" si="14"/>
        <v>5538794</v>
      </c>
      <c r="K52" s="155">
        <f>(I52-H52)/H52*100</f>
        <v>21.055534536073424</v>
      </c>
      <c r="L52" s="155">
        <f>(I52-C52)/C52*100</f>
        <v>-18.564031464132469</v>
      </c>
      <c r="M52" s="156">
        <f>(J52-D52)/D52*100</f>
        <v>-23.854719464524383</v>
      </c>
    </row>
    <row r="53" spans="1:13" s="57" customFormat="1" x14ac:dyDescent="0.25">
      <c r="D53" s="60"/>
      <c r="G53" s="62"/>
      <c r="J53" s="61"/>
      <c r="K53" s="62"/>
      <c r="M53" s="63"/>
    </row>
    <row r="54" spans="1:13" s="57" customFormat="1" ht="36" customHeight="1" x14ac:dyDescent="0.25">
      <c r="D54" s="60"/>
      <c r="G54" s="62"/>
      <c r="J54" s="61"/>
      <c r="K54" s="62"/>
      <c r="M54" s="63"/>
    </row>
    <row r="55" spans="1:13" s="57" customFormat="1" x14ac:dyDescent="0.25">
      <c r="D55" s="60"/>
      <c r="G55" s="62"/>
      <c r="J55" s="61"/>
      <c r="K55" s="62"/>
      <c r="M55" s="63"/>
    </row>
    <row r="56" spans="1:13" s="57" customFormat="1" x14ac:dyDescent="0.25">
      <c r="D56" s="60"/>
      <c r="G56" s="62"/>
      <c r="J56" s="61"/>
      <c r="K56" s="62"/>
      <c r="M56" s="63"/>
    </row>
    <row r="57" spans="1:13" s="57" customFormat="1" x14ac:dyDescent="0.25">
      <c r="D57" s="60"/>
      <c r="G57" s="62"/>
      <c r="J57" s="61"/>
      <c r="K57" s="62"/>
      <c r="M57" s="63"/>
    </row>
    <row r="58" spans="1:13" s="57" customFormat="1" x14ac:dyDescent="0.25">
      <c r="D58" s="60"/>
      <c r="G58" s="62"/>
      <c r="J58" s="61"/>
      <c r="K58" s="62"/>
      <c r="M58" s="63"/>
    </row>
    <row r="59" spans="1:13" s="57" customFormat="1" x14ac:dyDescent="0.25">
      <c r="D59" s="60"/>
      <c r="G59" s="62"/>
      <c r="J59" s="61"/>
      <c r="K59" s="62"/>
      <c r="M59" s="63"/>
    </row>
    <row r="60" spans="1:13" s="57" customFormat="1" x14ac:dyDescent="0.25">
      <c r="D60" s="60"/>
      <c r="G60" s="62"/>
      <c r="J60" s="61"/>
      <c r="K60" s="62"/>
      <c r="M60" s="63"/>
    </row>
    <row r="61" spans="1:13" s="57" customFormat="1" x14ac:dyDescent="0.25">
      <c r="D61" s="60"/>
      <c r="G61" s="62"/>
      <c r="J61" s="61"/>
      <c r="K61" s="62"/>
      <c r="M61" s="63"/>
    </row>
    <row r="62" spans="1:13" s="57" customFormat="1" x14ac:dyDescent="0.25">
      <c r="D62" s="60"/>
      <c r="G62" s="62"/>
      <c r="J62" s="61"/>
      <c r="K62" s="62"/>
      <c r="M62" s="63"/>
    </row>
    <row r="63" spans="1:13" s="57" customFormat="1" x14ac:dyDescent="0.25">
      <c r="D63" s="60"/>
      <c r="G63" s="62"/>
      <c r="J63" s="61"/>
      <c r="K63" s="62"/>
      <c r="M63" s="63"/>
    </row>
    <row r="64" spans="1:13" s="57" customFormat="1" x14ac:dyDescent="0.25">
      <c r="D64" s="60"/>
      <c r="G64" s="62"/>
      <c r="J64" s="61"/>
      <c r="K64" s="62"/>
      <c r="M64" s="63"/>
    </row>
    <row r="65" spans="1:13" s="57" customFormat="1" x14ac:dyDescent="0.25">
      <c r="D65" s="60"/>
      <c r="G65" s="62"/>
      <c r="J65" s="61"/>
      <c r="K65" s="62"/>
      <c r="M65" s="63"/>
    </row>
    <row r="66" spans="1:13" s="57" customFormat="1" x14ac:dyDescent="0.25">
      <c r="D66" s="60"/>
      <c r="G66" s="62"/>
      <c r="J66" s="61"/>
      <c r="K66" s="62"/>
      <c r="M66" s="63"/>
    </row>
    <row r="67" spans="1:13" s="57" customFormat="1" x14ac:dyDescent="0.25">
      <c r="D67" s="60"/>
      <c r="G67" s="62"/>
      <c r="J67" s="61"/>
      <c r="K67" s="62"/>
      <c r="M67" s="63"/>
    </row>
    <row r="68" spans="1:13" s="57" customFormat="1" x14ac:dyDescent="0.25">
      <c r="D68" s="60"/>
      <c r="G68" s="62"/>
      <c r="J68" s="61"/>
      <c r="K68" s="62"/>
      <c r="M68" s="63"/>
    </row>
    <row r="69" spans="1:13" s="57" customFormat="1" x14ac:dyDescent="0.25">
      <c r="D69" s="60"/>
      <c r="G69" s="62"/>
      <c r="J69" s="61"/>
      <c r="K69" s="62"/>
      <c r="M69" s="63"/>
    </row>
    <row r="70" spans="1:13" s="57" customFormat="1" x14ac:dyDescent="0.25">
      <c r="D70" s="60"/>
      <c r="G70" s="62"/>
      <c r="J70" s="61"/>
      <c r="K70" s="62"/>
      <c r="M70" s="63"/>
    </row>
    <row r="71" spans="1:13" s="57" customFormat="1" x14ac:dyDescent="0.25">
      <c r="A71" s="59"/>
      <c r="D71" s="60"/>
      <c r="G71" s="62"/>
      <c r="J71" s="61"/>
      <c r="K71" s="62"/>
      <c r="M71" s="63"/>
    </row>
    <row r="72" spans="1:13" s="57" customFormat="1" x14ac:dyDescent="0.25">
      <c r="A72" s="64"/>
      <c r="D72" s="60"/>
      <c r="G72" s="62"/>
      <c r="J72" s="61"/>
      <c r="K72" s="62"/>
      <c r="M72" s="63"/>
    </row>
    <row r="73" spans="1:13" s="57" customFormat="1" x14ac:dyDescent="0.25">
      <c r="A73" s="64"/>
      <c r="D73" s="60"/>
      <c r="G73" s="62"/>
      <c r="J73" s="61"/>
      <c r="K73" s="62"/>
      <c r="M73" s="63"/>
    </row>
    <row r="74" spans="1:13" s="57" customFormat="1" x14ac:dyDescent="0.25">
      <c r="A74" s="64"/>
      <c r="D74" s="60"/>
      <c r="G74" s="62"/>
      <c r="J74" s="61"/>
      <c r="K74" s="62"/>
      <c r="M74" s="63"/>
    </row>
    <row r="75" spans="1:13" s="57" customFormat="1" x14ac:dyDescent="0.25">
      <c r="A75" s="64"/>
      <c r="D75" s="60"/>
      <c r="G75" s="62"/>
      <c r="J75" s="61"/>
      <c r="K75" s="62"/>
      <c r="M75" s="63"/>
    </row>
    <row r="76" spans="1:13" s="57" customFormat="1" x14ac:dyDescent="0.25">
      <c r="A76" s="64"/>
      <c r="D76" s="60"/>
      <c r="G76" s="62"/>
      <c r="J76" s="61"/>
      <c r="K76" s="62"/>
      <c r="M76" s="63"/>
    </row>
    <row r="77" spans="1:13" s="57" customFormat="1" x14ac:dyDescent="0.25">
      <c r="A77" s="64"/>
      <c r="D77" s="60"/>
      <c r="G77" s="62"/>
      <c r="J77" s="61"/>
      <c r="K77" s="62"/>
      <c r="M77" s="63"/>
    </row>
    <row r="78" spans="1:13" s="57" customFormat="1" x14ac:dyDescent="0.25">
      <c r="D78" s="60"/>
      <c r="G78" s="62"/>
      <c r="J78" s="61"/>
      <c r="K78" s="62"/>
      <c r="M78" s="63"/>
    </row>
    <row r="79" spans="1:13" s="57" customFormat="1" x14ac:dyDescent="0.25">
      <c r="D79" s="60"/>
      <c r="G79" s="62"/>
      <c r="J79" s="61"/>
      <c r="K79" s="62"/>
      <c r="M79" s="63"/>
    </row>
    <row r="80" spans="1:13" s="57" customFormat="1" ht="15.75" customHeight="1" x14ac:dyDescent="0.25">
      <c r="D80" s="60"/>
      <c r="G80" s="62"/>
      <c r="J80" s="61"/>
      <c r="K80" s="62"/>
      <c r="M80" s="63"/>
    </row>
    <row r="81" spans="4:13" s="57" customFormat="1" x14ac:dyDescent="0.25">
      <c r="D81" s="60"/>
      <c r="G81" s="62"/>
      <c r="J81" s="61"/>
      <c r="K81" s="62"/>
      <c r="M81" s="63"/>
    </row>
    <row r="82" spans="4:13" s="57" customFormat="1" x14ac:dyDescent="0.25">
      <c r="D82" s="60"/>
      <c r="G82" s="62"/>
      <c r="J82" s="61"/>
      <c r="K82" s="62"/>
      <c r="M82" s="63"/>
    </row>
    <row r="83" spans="4:13" s="57" customFormat="1" x14ac:dyDescent="0.25">
      <c r="D83" s="60"/>
      <c r="G83" s="62"/>
      <c r="J83" s="61"/>
      <c r="K83" s="62"/>
      <c r="M83" s="63"/>
    </row>
    <row r="84" spans="4:13" s="57" customFormat="1" x14ac:dyDescent="0.25">
      <c r="D84" s="60"/>
      <c r="G84" s="62"/>
      <c r="J84" s="61"/>
      <c r="K84" s="62"/>
      <c r="M84" s="63"/>
    </row>
    <row r="85" spans="4:13" s="57" customFormat="1" x14ac:dyDescent="0.25">
      <c r="D85" s="60"/>
      <c r="G85" s="62"/>
      <c r="J85" s="61"/>
      <c r="K85" s="62"/>
      <c r="M85" s="63"/>
    </row>
    <row r="86" spans="4:13" s="57" customFormat="1" x14ac:dyDescent="0.25">
      <c r="D86" s="60"/>
      <c r="G86" s="62"/>
      <c r="J86" s="61"/>
      <c r="K86" s="62"/>
      <c r="M86" s="63"/>
    </row>
    <row r="97" spans="1:1" x14ac:dyDescent="0.25">
      <c r="A97" s="10" t="s">
        <v>24</v>
      </c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3" spans="1:1" ht="24" customHeight="1" x14ac:dyDescent="0.25"/>
    <row r="119" spans="1:1" x14ac:dyDescent="0.25">
      <c r="A119" s="6"/>
    </row>
  </sheetData>
  <mergeCells count="9">
    <mergeCell ref="J48:J49"/>
    <mergeCell ref="A47:D47"/>
    <mergeCell ref="D48:D49"/>
    <mergeCell ref="D2:D3"/>
    <mergeCell ref="J2:J3"/>
    <mergeCell ref="J28:J29"/>
    <mergeCell ref="A1:I1"/>
    <mergeCell ref="A26:I26"/>
    <mergeCell ref="A27:I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B37" workbookViewId="0">
      <selection activeCell="K46" sqref="K46"/>
    </sheetView>
  </sheetViews>
  <sheetFormatPr defaultRowHeight="15" x14ac:dyDescent="0.25"/>
  <cols>
    <col min="1" max="1" width="23.42578125" customWidth="1"/>
    <col min="4" max="4" width="23" style="39" customWidth="1"/>
    <col min="7" max="7" width="12.42578125" style="79" customWidth="1"/>
    <col min="10" max="10" width="19.7109375" style="39" customWidth="1"/>
    <col min="11" max="11" width="22.85546875" customWidth="1"/>
    <col min="12" max="12" width="19.7109375" customWidth="1"/>
    <col min="13" max="13" width="27.7109375" style="39" customWidth="1"/>
  </cols>
  <sheetData>
    <row r="1" spans="1:13" ht="16.5" thickBot="1" x14ac:dyDescent="0.3">
      <c r="A1" s="124"/>
      <c r="B1" s="124"/>
      <c r="C1" s="124"/>
      <c r="D1" s="124"/>
      <c r="E1" s="124"/>
      <c r="F1" s="124"/>
      <c r="G1" s="124"/>
      <c r="H1" s="124"/>
      <c r="I1" s="124"/>
      <c r="J1" s="42"/>
      <c r="K1" s="22"/>
    </row>
    <row r="2" spans="1:13" ht="16.5" thickBot="1" x14ac:dyDescent="0.3">
      <c r="A2" s="128" t="s">
        <v>37</v>
      </c>
      <c r="B2" s="129"/>
      <c r="C2" s="129"/>
      <c r="D2" s="129"/>
      <c r="E2" s="129"/>
      <c r="F2" s="129"/>
      <c r="G2" s="129"/>
      <c r="H2" s="129"/>
      <c r="I2" s="129"/>
      <c r="J2" s="129"/>
      <c r="K2" s="22"/>
    </row>
    <row r="3" spans="1:13" s="29" customFormat="1" ht="15.75" thickBot="1" x14ac:dyDescent="0.3">
      <c r="A3" s="96"/>
      <c r="B3" s="99">
        <v>2016</v>
      </c>
      <c r="C3" s="99"/>
      <c r="D3" s="117" t="s">
        <v>71</v>
      </c>
      <c r="E3" s="99"/>
      <c r="F3" s="99"/>
      <c r="G3" s="100"/>
      <c r="H3" s="99">
        <v>2017</v>
      </c>
      <c r="I3" s="99"/>
      <c r="J3" s="119" t="s">
        <v>72</v>
      </c>
      <c r="K3" s="30" t="s">
        <v>73</v>
      </c>
      <c r="L3" s="30" t="s">
        <v>74</v>
      </c>
      <c r="M3" s="43" t="s">
        <v>77</v>
      </c>
    </row>
    <row r="4" spans="1:13" s="29" customFormat="1" ht="15.75" thickBot="1" x14ac:dyDescent="0.3">
      <c r="A4" s="96"/>
      <c r="B4" s="99" t="s">
        <v>26</v>
      </c>
      <c r="C4" s="99" t="s">
        <v>27</v>
      </c>
      <c r="D4" s="118"/>
      <c r="E4" s="99" t="s">
        <v>28</v>
      </c>
      <c r="F4" s="99" t="s">
        <v>29</v>
      </c>
      <c r="G4" s="100" t="s">
        <v>80</v>
      </c>
      <c r="H4" s="99" t="s">
        <v>26</v>
      </c>
      <c r="I4" s="99" t="s">
        <v>27</v>
      </c>
      <c r="J4" s="120"/>
      <c r="K4" s="31" t="s">
        <v>76</v>
      </c>
      <c r="L4" s="31" t="s">
        <v>75</v>
      </c>
      <c r="M4" s="44" t="s">
        <v>78</v>
      </c>
    </row>
    <row r="5" spans="1:13" ht="15.75" thickBot="1" x14ac:dyDescent="0.3">
      <c r="A5" s="7" t="s">
        <v>1</v>
      </c>
      <c r="B5" s="8">
        <v>15400</v>
      </c>
      <c r="C5" s="8">
        <v>16354</v>
      </c>
      <c r="D5" s="34">
        <f t="shared" ref="D5:D25" si="0">C5+B5</f>
        <v>31754</v>
      </c>
      <c r="E5" s="8">
        <v>14097</v>
      </c>
      <c r="F5" s="8">
        <v>15491</v>
      </c>
      <c r="G5" s="77">
        <v>61342</v>
      </c>
      <c r="H5" s="8">
        <v>14112</v>
      </c>
      <c r="I5" s="8">
        <v>13998</v>
      </c>
      <c r="J5" s="34">
        <f>H5+I5</f>
        <v>28110</v>
      </c>
      <c r="K5" s="32">
        <f>(I5-H5)/H5*100</f>
        <v>-0.80782312925170074</v>
      </c>
      <c r="L5" s="32">
        <f>(I5-C5)/C5*100</f>
        <v>-14.406261465084993</v>
      </c>
      <c r="M5" s="45">
        <f>(J5-D5)/D5*100</f>
        <v>-11.475719594381809</v>
      </c>
    </row>
    <row r="6" spans="1:13" ht="15.75" thickBot="1" x14ac:dyDescent="0.3">
      <c r="A6" s="7" t="s">
        <v>30</v>
      </c>
      <c r="B6" s="8">
        <v>15212</v>
      </c>
      <c r="C6" s="8">
        <v>13862</v>
      </c>
      <c r="D6" s="34">
        <f t="shared" si="0"/>
        <v>29074</v>
      </c>
      <c r="E6" s="8">
        <v>12593</v>
      </c>
      <c r="F6" s="8">
        <v>12764</v>
      </c>
      <c r="G6" s="77">
        <v>54431</v>
      </c>
      <c r="H6" s="8">
        <v>8528</v>
      </c>
      <c r="I6" s="8">
        <v>8090</v>
      </c>
      <c r="J6" s="34">
        <f t="shared" ref="J6:J25" si="1">H6+I6</f>
        <v>16618</v>
      </c>
      <c r="K6" s="32">
        <f t="shared" ref="K6:K9" si="2">(I6-H6)/H6*100</f>
        <v>-5.1360225140712945</v>
      </c>
      <c r="L6" s="32">
        <f t="shared" ref="L6:M25" si="3">(I6-C6)/C6*100</f>
        <v>-41.639013129418558</v>
      </c>
      <c r="M6" s="45">
        <f t="shared" si="3"/>
        <v>-42.842402146247508</v>
      </c>
    </row>
    <row r="7" spans="1:13" ht="15.75" thickBot="1" x14ac:dyDescent="0.3">
      <c r="A7" s="7" t="s">
        <v>3</v>
      </c>
      <c r="B7" s="8">
        <v>5117</v>
      </c>
      <c r="C7" s="8">
        <v>4786</v>
      </c>
      <c r="D7" s="34">
        <f t="shared" si="0"/>
        <v>9903</v>
      </c>
      <c r="E7" s="8">
        <v>3903</v>
      </c>
      <c r="F7" s="8">
        <v>3529</v>
      </c>
      <c r="G7" s="77">
        <v>17335</v>
      </c>
      <c r="H7" s="8">
        <v>4124</v>
      </c>
      <c r="I7" s="8">
        <v>3988</v>
      </c>
      <c r="J7" s="34">
        <f t="shared" si="1"/>
        <v>8112</v>
      </c>
      <c r="K7" s="32">
        <f t="shared" si="2"/>
        <v>-3.2977691561590685</v>
      </c>
      <c r="L7" s="32">
        <f t="shared" si="3"/>
        <v>-16.673631424989551</v>
      </c>
      <c r="M7" s="45">
        <f t="shared" si="3"/>
        <v>-18.08542865798243</v>
      </c>
    </row>
    <row r="8" spans="1:13" ht="15.75" thickBot="1" x14ac:dyDescent="0.3">
      <c r="A8" s="7" t="s">
        <v>4</v>
      </c>
      <c r="B8" s="8">
        <v>1260</v>
      </c>
      <c r="C8" s="8">
        <v>1311</v>
      </c>
      <c r="D8" s="34">
        <f t="shared" si="0"/>
        <v>2571</v>
      </c>
      <c r="E8" s="8">
        <v>1259</v>
      </c>
      <c r="F8" s="9">
        <v>942</v>
      </c>
      <c r="G8" s="77">
        <v>4772</v>
      </c>
      <c r="H8" s="9">
        <v>772</v>
      </c>
      <c r="I8" s="9">
        <v>925</v>
      </c>
      <c r="J8" s="34">
        <f t="shared" si="1"/>
        <v>1697</v>
      </c>
      <c r="K8" s="32">
        <f t="shared" si="2"/>
        <v>19.818652849740932</v>
      </c>
      <c r="L8" s="32">
        <f t="shared" si="3"/>
        <v>-29.443173150266972</v>
      </c>
      <c r="M8" s="45">
        <f t="shared" si="3"/>
        <v>-33.994554647996885</v>
      </c>
    </row>
    <row r="9" spans="1:13" ht="15.75" thickBot="1" x14ac:dyDescent="0.3">
      <c r="A9" s="7" t="s">
        <v>6</v>
      </c>
      <c r="B9" s="8">
        <v>1518</v>
      </c>
      <c r="C9" s="8">
        <v>1321</v>
      </c>
      <c r="D9" s="34">
        <f t="shared" si="0"/>
        <v>2839</v>
      </c>
      <c r="E9" s="8">
        <v>1102</v>
      </c>
      <c r="F9" s="8">
        <v>1244</v>
      </c>
      <c r="G9" s="77">
        <v>5185</v>
      </c>
      <c r="H9" s="9">
        <v>945</v>
      </c>
      <c r="I9" s="8">
        <v>1085</v>
      </c>
      <c r="J9" s="34">
        <f t="shared" si="1"/>
        <v>2030</v>
      </c>
      <c r="K9" s="32">
        <f t="shared" si="2"/>
        <v>14.814814814814813</v>
      </c>
      <c r="L9" s="32">
        <f t="shared" si="3"/>
        <v>-17.865253595760787</v>
      </c>
      <c r="M9" s="45">
        <f t="shared" si="3"/>
        <v>-28.495949277914757</v>
      </c>
    </row>
    <row r="10" spans="1:13" ht="15.75" thickBot="1" x14ac:dyDescent="0.3">
      <c r="A10" s="7" t="s">
        <v>8</v>
      </c>
      <c r="B10" s="8">
        <v>1287</v>
      </c>
      <c r="C10" s="8">
        <v>1321</v>
      </c>
      <c r="D10" s="34">
        <f t="shared" si="0"/>
        <v>2608</v>
      </c>
      <c r="E10" s="8">
        <v>1503</v>
      </c>
      <c r="F10" s="8">
        <v>1220</v>
      </c>
      <c r="G10" s="77">
        <v>5331</v>
      </c>
      <c r="H10" s="9">
        <v>0</v>
      </c>
      <c r="I10" s="9">
        <v>0</v>
      </c>
      <c r="J10" s="34">
        <f t="shared" si="1"/>
        <v>0</v>
      </c>
      <c r="K10" s="32">
        <v>0</v>
      </c>
      <c r="L10" s="32">
        <f t="shared" si="3"/>
        <v>-100</v>
      </c>
      <c r="M10" s="45">
        <f t="shared" si="3"/>
        <v>-100</v>
      </c>
    </row>
    <row r="11" spans="1:13" ht="15.75" thickBot="1" x14ac:dyDescent="0.3">
      <c r="A11" s="7" t="s">
        <v>9</v>
      </c>
      <c r="B11" s="9">
        <v>821</v>
      </c>
      <c r="C11" s="9">
        <v>858</v>
      </c>
      <c r="D11" s="34">
        <f t="shared" si="0"/>
        <v>1679</v>
      </c>
      <c r="E11" s="8">
        <v>1020</v>
      </c>
      <c r="F11" s="8">
        <v>1020</v>
      </c>
      <c r="G11" s="77">
        <v>3719</v>
      </c>
      <c r="H11" s="9">
        <v>378</v>
      </c>
      <c r="I11" s="8">
        <v>1888</v>
      </c>
      <c r="J11" s="34">
        <f t="shared" si="1"/>
        <v>2266</v>
      </c>
      <c r="K11" s="32">
        <f t="shared" ref="K11:K14" si="4">(I11-H11)/H11*100</f>
        <v>399.4708994708995</v>
      </c>
      <c r="L11" s="32">
        <f t="shared" si="3"/>
        <v>120.04662004662006</v>
      </c>
      <c r="M11" s="45">
        <f t="shared" si="3"/>
        <v>34.961286480047647</v>
      </c>
    </row>
    <row r="12" spans="1:13" ht="15.75" thickBot="1" x14ac:dyDescent="0.3">
      <c r="A12" s="7" t="s">
        <v>32</v>
      </c>
      <c r="B12" s="9">
        <v>909</v>
      </c>
      <c r="C12" s="9">
        <v>867</v>
      </c>
      <c r="D12" s="34">
        <f t="shared" si="0"/>
        <v>1776</v>
      </c>
      <c r="E12" s="9">
        <v>754</v>
      </c>
      <c r="F12" s="9">
        <v>642</v>
      </c>
      <c r="G12" s="77">
        <v>3172</v>
      </c>
      <c r="H12" s="9">
        <v>340</v>
      </c>
      <c r="I12" s="9">
        <v>314</v>
      </c>
      <c r="J12" s="34">
        <f t="shared" si="1"/>
        <v>654</v>
      </c>
      <c r="K12" s="32">
        <f t="shared" si="4"/>
        <v>-7.6470588235294121</v>
      </c>
      <c r="L12" s="32">
        <f t="shared" si="3"/>
        <v>-63.783160322952718</v>
      </c>
      <c r="M12" s="45">
        <f t="shared" si="3"/>
        <v>-63.175675675675677</v>
      </c>
    </row>
    <row r="13" spans="1:13" ht="15.75" thickBot="1" x14ac:dyDescent="0.3">
      <c r="A13" s="7" t="s">
        <v>33</v>
      </c>
      <c r="B13" s="9">
        <v>503</v>
      </c>
      <c r="C13" s="9">
        <v>486</v>
      </c>
      <c r="D13" s="34">
        <f t="shared" si="0"/>
        <v>989</v>
      </c>
      <c r="E13" s="9">
        <v>428</v>
      </c>
      <c r="F13" s="9">
        <v>468</v>
      </c>
      <c r="G13" s="77">
        <v>1885</v>
      </c>
      <c r="H13" s="9">
        <v>74</v>
      </c>
      <c r="I13" s="9">
        <v>406</v>
      </c>
      <c r="J13" s="34">
        <f t="shared" si="1"/>
        <v>480</v>
      </c>
      <c r="K13" s="32">
        <f t="shared" si="4"/>
        <v>448.6486486486487</v>
      </c>
      <c r="L13" s="32">
        <f t="shared" si="3"/>
        <v>-16.460905349794238</v>
      </c>
      <c r="M13" s="45">
        <f t="shared" si="3"/>
        <v>-51.466127401415577</v>
      </c>
    </row>
    <row r="14" spans="1:13" ht="15.75" thickBot="1" x14ac:dyDescent="0.3">
      <c r="A14" s="7" t="s">
        <v>11</v>
      </c>
      <c r="B14" s="9">
        <v>767</v>
      </c>
      <c r="C14" s="9">
        <v>930</v>
      </c>
      <c r="D14" s="34">
        <f t="shared" si="0"/>
        <v>1697</v>
      </c>
      <c r="E14" s="9">
        <v>867</v>
      </c>
      <c r="F14" s="8">
        <v>1174</v>
      </c>
      <c r="G14" s="77">
        <v>3738</v>
      </c>
      <c r="H14" s="9">
        <v>942</v>
      </c>
      <c r="I14" s="8">
        <v>1153</v>
      </c>
      <c r="J14" s="34">
        <f t="shared" si="1"/>
        <v>2095</v>
      </c>
      <c r="K14" s="32">
        <f t="shared" si="4"/>
        <v>22.399150743099788</v>
      </c>
      <c r="L14" s="32">
        <f t="shared" si="3"/>
        <v>23.978494623655912</v>
      </c>
      <c r="M14" s="45">
        <f t="shared" si="3"/>
        <v>23.453152622274605</v>
      </c>
    </row>
    <row r="15" spans="1:13" ht="15.75" thickBot="1" x14ac:dyDescent="0.3">
      <c r="A15" s="7" t="s">
        <v>34</v>
      </c>
      <c r="B15" s="9">
        <v>963</v>
      </c>
      <c r="C15" s="8">
        <v>1045</v>
      </c>
      <c r="D15" s="34">
        <f t="shared" si="0"/>
        <v>2008</v>
      </c>
      <c r="E15" s="8">
        <v>1303</v>
      </c>
      <c r="F15" s="8">
        <v>1875</v>
      </c>
      <c r="G15" s="77">
        <v>5186</v>
      </c>
      <c r="H15" s="9">
        <v>0</v>
      </c>
      <c r="I15" s="9">
        <v>660</v>
      </c>
      <c r="J15" s="34">
        <f t="shared" si="1"/>
        <v>660</v>
      </c>
      <c r="K15" s="32" t="s">
        <v>79</v>
      </c>
      <c r="L15" s="32">
        <f t="shared" si="3"/>
        <v>-36.84210526315789</v>
      </c>
      <c r="M15" s="45">
        <f t="shared" si="3"/>
        <v>-67.13147410358566</v>
      </c>
    </row>
    <row r="16" spans="1:13" ht="15.75" thickBot="1" x14ac:dyDescent="0.3">
      <c r="A16" s="7" t="s">
        <v>12</v>
      </c>
      <c r="B16" s="9">
        <v>239</v>
      </c>
      <c r="C16" s="9">
        <v>243</v>
      </c>
      <c r="D16" s="34">
        <f t="shared" si="0"/>
        <v>482</v>
      </c>
      <c r="E16" s="9">
        <v>254</v>
      </c>
      <c r="F16" s="9">
        <v>241</v>
      </c>
      <c r="G16" s="78">
        <v>977</v>
      </c>
      <c r="H16" s="9">
        <v>230</v>
      </c>
      <c r="I16" s="9">
        <v>226</v>
      </c>
      <c r="J16" s="34">
        <f t="shared" si="1"/>
        <v>456</v>
      </c>
      <c r="K16" s="32">
        <f t="shared" ref="K16:K25" si="5">(I16-H16)/H16*100</f>
        <v>-1.7391304347826086</v>
      </c>
      <c r="L16" s="32">
        <f t="shared" si="3"/>
        <v>-6.9958847736625511</v>
      </c>
      <c r="M16" s="45">
        <f t="shared" si="3"/>
        <v>-5.394190871369295</v>
      </c>
    </row>
    <row r="17" spans="1:13" ht="15.75" thickBot="1" x14ac:dyDescent="0.3">
      <c r="A17" s="7" t="s">
        <v>13</v>
      </c>
      <c r="B17" s="8">
        <v>1440</v>
      </c>
      <c r="C17" s="8">
        <v>1371</v>
      </c>
      <c r="D17" s="34">
        <f t="shared" si="0"/>
        <v>2811</v>
      </c>
      <c r="E17" s="8">
        <v>1343</v>
      </c>
      <c r="F17" s="8">
        <v>1431</v>
      </c>
      <c r="G17" s="77">
        <v>5585</v>
      </c>
      <c r="H17" s="9">
        <v>874</v>
      </c>
      <c r="I17" s="8">
        <v>1354</v>
      </c>
      <c r="J17" s="34">
        <f t="shared" si="1"/>
        <v>2228</v>
      </c>
      <c r="K17" s="32">
        <f t="shared" si="5"/>
        <v>54.919908466819223</v>
      </c>
      <c r="L17" s="32">
        <f t="shared" si="3"/>
        <v>-1.2399708242159009</v>
      </c>
      <c r="M17" s="45">
        <f t="shared" si="3"/>
        <v>-20.739950195659908</v>
      </c>
    </row>
    <row r="18" spans="1:13" ht="15.75" thickBot="1" x14ac:dyDescent="0.3">
      <c r="A18" s="7" t="s">
        <v>14</v>
      </c>
      <c r="B18" s="9">
        <v>857</v>
      </c>
      <c r="C18" s="9">
        <v>901</v>
      </c>
      <c r="D18" s="34">
        <f t="shared" si="0"/>
        <v>1758</v>
      </c>
      <c r="E18" s="9">
        <v>785</v>
      </c>
      <c r="F18" s="9">
        <v>781</v>
      </c>
      <c r="G18" s="77">
        <v>3324</v>
      </c>
      <c r="H18" s="9">
        <v>310</v>
      </c>
      <c r="I18" s="9">
        <v>274</v>
      </c>
      <c r="J18" s="34">
        <f t="shared" si="1"/>
        <v>584</v>
      </c>
      <c r="K18" s="32">
        <f t="shared" si="5"/>
        <v>-11.612903225806452</v>
      </c>
      <c r="L18" s="32">
        <f t="shared" si="3"/>
        <v>-69.589345172031074</v>
      </c>
      <c r="M18" s="45">
        <f t="shared" si="3"/>
        <v>-66.780432309442546</v>
      </c>
    </row>
    <row r="19" spans="1:13" ht="15.75" thickBot="1" x14ac:dyDescent="0.3">
      <c r="A19" s="7" t="s">
        <v>16</v>
      </c>
      <c r="B19" s="9">
        <v>743</v>
      </c>
      <c r="C19" s="9">
        <v>767</v>
      </c>
      <c r="D19" s="34">
        <f t="shared" si="0"/>
        <v>1510</v>
      </c>
      <c r="E19" s="9">
        <v>638</v>
      </c>
      <c r="F19" s="9">
        <v>725</v>
      </c>
      <c r="G19" s="77">
        <v>2873</v>
      </c>
      <c r="H19" s="9">
        <v>526</v>
      </c>
      <c r="I19" s="9">
        <v>580</v>
      </c>
      <c r="J19" s="34">
        <f t="shared" si="1"/>
        <v>1106</v>
      </c>
      <c r="K19" s="32">
        <f t="shared" si="5"/>
        <v>10.266159695817491</v>
      </c>
      <c r="L19" s="32">
        <f t="shared" si="3"/>
        <v>-24.380704041720989</v>
      </c>
      <c r="M19" s="45">
        <f t="shared" si="3"/>
        <v>-26.754966887417218</v>
      </c>
    </row>
    <row r="20" spans="1:13" ht="15.75" thickBot="1" x14ac:dyDescent="0.3">
      <c r="A20" s="7" t="s">
        <v>18</v>
      </c>
      <c r="B20" s="9">
        <v>497</v>
      </c>
      <c r="C20" s="9">
        <v>518</v>
      </c>
      <c r="D20" s="34">
        <f t="shared" si="0"/>
        <v>1015</v>
      </c>
      <c r="E20" s="9">
        <v>487</v>
      </c>
      <c r="F20" s="9">
        <v>524</v>
      </c>
      <c r="G20" s="77">
        <v>2026</v>
      </c>
      <c r="H20" s="9">
        <v>524</v>
      </c>
      <c r="I20" s="9">
        <v>138</v>
      </c>
      <c r="J20" s="34">
        <f t="shared" si="1"/>
        <v>662</v>
      </c>
      <c r="K20" s="32">
        <f t="shared" si="5"/>
        <v>-73.664122137404576</v>
      </c>
      <c r="L20" s="32">
        <f t="shared" si="3"/>
        <v>-73.359073359073363</v>
      </c>
      <c r="M20" s="45">
        <f t="shared" si="3"/>
        <v>-34.778325123152712</v>
      </c>
    </row>
    <row r="21" spans="1:13" ht="15.75" thickBot="1" x14ac:dyDescent="0.3">
      <c r="A21" s="7" t="s">
        <v>35</v>
      </c>
      <c r="B21" s="9">
        <v>0</v>
      </c>
      <c r="C21" s="9">
        <v>84</v>
      </c>
      <c r="D21" s="34">
        <f t="shared" si="0"/>
        <v>84</v>
      </c>
      <c r="E21" s="9">
        <v>97</v>
      </c>
      <c r="F21" s="9">
        <v>90</v>
      </c>
      <c r="G21" s="78">
        <v>271</v>
      </c>
      <c r="H21" s="9">
        <v>98</v>
      </c>
      <c r="I21" s="9">
        <v>444</v>
      </c>
      <c r="J21" s="34">
        <f t="shared" si="1"/>
        <v>542</v>
      </c>
      <c r="K21" s="32">
        <f t="shared" si="5"/>
        <v>353.0612244897959</v>
      </c>
      <c r="L21" s="32">
        <f t="shared" si="3"/>
        <v>428.57142857142856</v>
      </c>
      <c r="M21" s="45">
        <f t="shared" si="3"/>
        <v>545.2380952380953</v>
      </c>
    </row>
    <row r="22" spans="1:13" ht="15.75" thickBot="1" x14ac:dyDescent="0.3">
      <c r="A22" s="7" t="s">
        <v>20</v>
      </c>
      <c r="B22" s="9">
        <v>128</v>
      </c>
      <c r="C22" s="9">
        <v>216</v>
      </c>
      <c r="D22" s="34">
        <f t="shared" si="0"/>
        <v>344</v>
      </c>
      <c r="E22" s="9">
        <v>181</v>
      </c>
      <c r="F22" s="9">
        <v>310</v>
      </c>
      <c r="G22" s="78">
        <v>835</v>
      </c>
      <c r="H22" s="9">
        <v>204</v>
      </c>
      <c r="I22" s="9">
        <v>220</v>
      </c>
      <c r="J22" s="34">
        <f t="shared" si="1"/>
        <v>424</v>
      </c>
      <c r="K22" s="32">
        <f t="shared" si="5"/>
        <v>7.8431372549019605</v>
      </c>
      <c r="L22" s="32">
        <f t="shared" si="3"/>
        <v>1.8518518518518516</v>
      </c>
      <c r="M22" s="45">
        <f t="shared" si="3"/>
        <v>23.255813953488371</v>
      </c>
    </row>
    <row r="23" spans="1:13" ht="15.75" thickBot="1" x14ac:dyDescent="0.3">
      <c r="A23" s="7" t="s">
        <v>36</v>
      </c>
      <c r="B23" s="9">
        <v>108</v>
      </c>
      <c r="C23" s="9">
        <v>150</v>
      </c>
      <c r="D23" s="34">
        <f t="shared" si="0"/>
        <v>258</v>
      </c>
      <c r="E23" s="9">
        <v>171</v>
      </c>
      <c r="F23" s="9">
        <v>187</v>
      </c>
      <c r="G23" s="78">
        <v>616</v>
      </c>
      <c r="H23" s="9">
        <v>80</v>
      </c>
      <c r="I23" s="9">
        <v>0</v>
      </c>
      <c r="J23" s="34">
        <f t="shared" si="1"/>
        <v>80</v>
      </c>
      <c r="K23" s="32">
        <f t="shared" si="5"/>
        <v>-100</v>
      </c>
      <c r="L23" s="32">
        <f t="shared" si="3"/>
        <v>-100</v>
      </c>
      <c r="M23" s="45">
        <f t="shared" si="3"/>
        <v>-68.992248062015506</v>
      </c>
    </row>
    <row r="24" spans="1:13" ht="15.75" thickBot="1" x14ac:dyDescent="0.3">
      <c r="A24" s="7" t="s">
        <v>22</v>
      </c>
      <c r="B24" s="9">
        <v>0</v>
      </c>
      <c r="C24" s="9">
        <v>0</v>
      </c>
      <c r="D24" s="34">
        <f t="shared" si="0"/>
        <v>0</v>
      </c>
      <c r="E24" s="9">
        <v>0</v>
      </c>
      <c r="F24" s="9">
        <v>0</v>
      </c>
      <c r="G24" s="78">
        <v>0</v>
      </c>
      <c r="H24" s="9">
        <v>34</v>
      </c>
      <c r="I24" s="9">
        <v>207</v>
      </c>
      <c r="J24" s="34">
        <f t="shared" si="1"/>
        <v>241</v>
      </c>
      <c r="K24" s="32">
        <f t="shared" si="5"/>
        <v>508.8235294117647</v>
      </c>
      <c r="L24" s="32" t="s">
        <v>79</v>
      </c>
      <c r="M24" s="45" t="s">
        <v>79</v>
      </c>
    </row>
    <row r="25" spans="1:13" s="29" customFormat="1" ht="15.75" thickBot="1" x14ac:dyDescent="0.3">
      <c r="A25" s="96" t="s">
        <v>0</v>
      </c>
      <c r="B25" s="97">
        <v>47769</v>
      </c>
      <c r="C25" s="97">
        <v>47391</v>
      </c>
      <c r="D25" s="35">
        <f t="shared" si="0"/>
        <v>95160</v>
      </c>
      <c r="E25" s="97">
        <v>42785</v>
      </c>
      <c r="F25" s="97">
        <v>44658</v>
      </c>
      <c r="G25" s="98">
        <v>182603</v>
      </c>
      <c r="H25" s="97">
        <v>33095</v>
      </c>
      <c r="I25" s="97">
        <v>35950</v>
      </c>
      <c r="J25" s="35">
        <f t="shared" si="1"/>
        <v>69045</v>
      </c>
      <c r="K25" s="33">
        <f t="shared" si="5"/>
        <v>8.626680767487537</v>
      </c>
      <c r="L25" s="33">
        <f t="shared" ref="L25" si="6">(I25-C25)/C25*100</f>
        <v>-24.141714671562113</v>
      </c>
      <c r="M25" s="75">
        <f t="shared" si="3"/>
        <v>-27.443253467843633</v>
      </c>
    </row>
    <row r="27" spans="1:13" ht="15.75" thickBot="1" x14ac:dyDescent="0.3"/>
    <row r="28" spans="1:13" ht="16.5" thickBot="1" x14ac:dyDescent="0.3">
      <c r="A28" s="130" t="s">
        <v>57</v>
      </c>
      <c r="B28" s="131"/>
      <c r="C28" s="131"/>
      <c r="D28" s="131"/>
      <c r="E28" s="131"/>
      <c r="F28" s="131"/>
      <c r="G28" s="131"/>
      <c r="H28" s="131"/>
      <c r="I28" s="132"/>
    </row>
    <row r="29" spans="1:13" s="29" customFormat="1" ht="15.75" thickBot="1" x14ac:dyDescent="0.3">
      <c r="A29" s="46"/>
      <c r="B29" s="87">
        <v>2016</v>
      </c>
      <c r="C29" s="87"/>
      <c r="D29" s="117" t="s">
        <v>71</v>
      </c>
      <c r="E29" s="87"/>
      <c r="F29" s="87"/>
      <c r="G29" s="88"/>
      <c r="H29" s="87">
        <v>2017</v>
      </c>
      <c r="I29" s="87"/>
      <c r="J29" s="80" t="s">
        <v>72</v>
      </c>
      <c r="K29" s="30" t="s">
        <v>73</v>
      </c>
      <c r="L29" s="30" t="s">
        <v>74</v>
      </c>
      <c r="M29" s="43" t="s">
        <v>77</v>
      </c>
    </row>
    <row r="30" spans="1:13" s="29" customFormat="1" ht="15.75" thickBot="1" x14ac:dyDescent="0.3">
      <c r="A30" s="46"/>
      <c r="B30" s="87" t="s">
        <v>39</v>
      </c>
      <c r="C30" s="87" t="s">
        <v>40</v>
      </c>
      <c r="D30" s="118"/>
      <c r="E30" s="87" t="s">
        <v>41</v>
      </c>
      <c r="F30" s="87" t="s">
        <v>42</v>
      </c>
      <c r="G30" s="88" t="s">
        <v>81</v>
      </c>
      <c r="H30" s="87" t="s">
        <v>39</v>
      </c>
      <c r="I30" s="87" t="s">
        <v>40</v>
      </c>
      <c r="J30" s="81"/>
      <c r="K30" s="31" t="s">
        <v>76</v>
      </c>
      <c r="L30" s="31" t="s">
        <v>75</v>
      </c>
      <c r="M30" s="44" t="s">
        <v>78</v>
      </c>
    </row>
    <row r="31" spans="1:13" ht="15.75" thickBot="1" x14ac:dyDescent="0.3">
      <c r="A31" s="14" t="s">
        <v>2</v>
      </c>
      <c r="B31" s="15">
        <v>7619</v>
      </c>
      <c r="C31" s="15">
        <v>7444</v>
      </c>
      <c r="D31" s="38">
        <f>B31+C31</f>
        <v>15063</v>
      </c>
      <c r="E31" s="15">
        <v>7002</v>
      </c>
      <c r="F31" s="21">
        <v>6913</v>
      </c>
      <c r="G31" s="82">
        <v>28978</v>
      </c>
      <c r="H31" s="15">
        <v>6528</v>
      </c>
      <c r="I31" s="21">
        <v>6729</v>
      </c>
      <c r="J31" s="34">
        <f t="shared" ref="J31:J44" si="7">H31+I31</f>
        <v>13257</v>
      </c>
      <c r="K31" s="32">
        <f>(I31-H31)/H31*100</f>
        <v>3.0790441176470589</v>
      </c>
      <c r="L31" s="32">
        <f t="shared" ref="L31:M36" si="8">(I31-C31)/C31*100</f>
        <v>-9.6050510478237516</v>
      </c>
      <c r="M31" s="45">
        <f t="shared" si="8"/>
        <v>-11.989643497311292</v>
      </c>
    </row>
    <row r="32" spans="1:13" ht="15.75" thickBot="1" x14ac:dyDescent="0.3">
      <c r="A32" s="14" t="s">
        <v>58</v>
      </c>
      <c r="B32" s="15">
        <v>2329</v>
      </c>
      <c r="C32" s="15">
        <v>2378</v>
      </c>
      <c r="D32" s="38">
        <f t="shared" ref="D32:D44" si="9">B32+C32</f>
        <v>4707</v>
      </c>
      <c r="E32" s="15">
        <v>2299</v>
      </c>
      <c r="F32" s="21">
        <v>2263</v>
      </c>
      <c r="G32" s="82">
        <v>9269</v>
      </c>
      <c r="H32" s="15">
        <v>1428</v>
      </c>
      <c r="I32" s="21">
        <v>2794</v>
      </c>
      <c r="J32" s="34">
        <f t="shared" si="7"/>
        <v>4222</v>
      </c>
      <c r="K32" s="32">
        <f>(I32-H32)/H32*100</f>
        <v>95.658263305322137</v>
      </c>
      <c r="L32" s="32">
        <f t="shared" si="8"/>
        <v>17.493692178301092</v>
      </c>
      <c r="M32" s="45">
        <f t="shared" si="8"/>
        <v>-10.30380284682388</v>
      </c>
    </row>
    <row r="33" spans="1:13" ht="15.75" thickBot="1" x14ac:dyDescent="0.3">
      <c r="A33" s="14" t="s">
        <v>59</v>
      </c>
      <c r="B33" s="15">
        <v>431</v>
      </c>
      <c r="C33" s="15">
        <v>632</v>
      </c>
      <c r="D33" s="38">
        <f t="shared" si="9"/>
        <v>1063</v>
      </c>
      <c r="E33" s="15">
        <v>589</v>
      </c>
      <c r="F33" s="21">
        <v>482</v>
      </c>
      <c r="G33" s="82">
        <v>2134</v>
      </c>
      <c r="H33" s="15">
        <v>404</v>
      </c>
      <c r="I33" s="21">
        <v>353</v>
      </c>
      <c r="J33" s="34">
        <f t="shared" si="7"/>
        <v>757</v>
      </c>
      <c r="K33" s="32">
        <f>(I33-H33)/H33*100</f>
        <v>-12.623762376237623</v>
      </c>
      <c r="L33" s="32">
        <f t="shared" si="8"/>
        <v>-44.14556962025317</v>
      </c>
      <c r="M33" s="45">
        <f t="shared" si="8"/>
        <v>-28.786453433678272</v>
      </c>
    </row>
    <row r="34" spans="1:13" ht="15.75" thickBot="1" x14ac:dyDescent="0.3">
      <c r="A34" s="14" t="s">
        <v>5</v>
      </c>
      <c r="B34" s="15">
        <v>507</v>
      </c>
      <c r="C34" s="15">
        <v>616</v>
      </c>
      <c r="D34" s="38">
        <f t="shared" si="9"/>
        <v>1123</v>
      </c>
      <c r="E34" s="15">
        <v>601</v>
      </c>
      <c r="F34" s="21">
        <v>421</v>
      </c>
      <c r="G34" s="82">
        <v>2145</v>
      </c>
      <c r="H34" s="15">
        <v>385</v>
      </c>
      <c r="I34" s="21">
        <v>654</v>
      </c>
      <c r="J34" s="34">
        <f t="shared" si="7"/>
        <v>1039</v>
      </c>
      <c r="K34" s="32">
        <f>(I34-H34)/H34*100</f>
        <v>69.870129870129873</v>
      </c>
      <c r="L34" s="32">
        <f t="shared" si="8"/>
        <v>6.1688311688311686</v>
      </c>
      <c r="M34" s="45">
        <f t="shared" si="8"/>
        <v>-7.4799643811219951</v>
      </c>
    </row>
    <row r="35" spans="1:13" ht="15.75" thickBot="1" x14ac:dyDescent="0.3">
      <c r="A35" s="14" t="s">
        <v>7</v>
      </c>
      <c r="B35" s="15">
        <v>78</v>
      </c>
      <c r="C35" s="15">
        <v>91</v>
      </c>
      <c r="D35" s="38">
        <f t="shared" si="9"/>
        <v>169</v>
      </c>
      <c r="E35" s="15">
        <v>96</v>
      </c>
      <c r="F35" s="21">
        <v>116</v>
      </c>
      <c r="G35" s="82">
        <v>381</v>
      </c>
      <c r="H35" s="15">
        <v>88</v>
      </c>
      <c r="I35" s="21">
        <v>84</v>
      </c>
      <c r="J35" s="34">
        <f t="shared" si="7"/>
        <v>172</v>
      </c>
      <c r="K35" s="32">
        <v>0</v>
      </c>
      <c r="L35" s="32">
        <f t="shared" si="8"/>
        <v>-7.6923076923076925</v>
      </c>
      <c r="M35" s="45">
        <f t="shared" si="8"/>
        <v>1.7751479289940828</v>
      </c>
    </row>
    <row r="36" spans="1:13" ht="15.75" thickBot="1" x14ac:dyDescent="0.3">
      <c r="A36" s="14" t="s">
        <v>10</v>
      </c>
      <c r="B36" s="15">
        <v>14</v>
      </c>
      <c r="C36" s="15">
        <v>11</v>
      </c>
      <c r="D36" s="38">
        <f t="shared" si="9"/>
        <v>25</v>
      </c>
      <c r="E36" s="15">
        <v>43</v>
      </c>
      <c r="F36" s="21">
        <v>12</v>
      </c>
      <c r="G36" s="82">
        <v>80</v>
      </c>
      <c r="H36" s="15">
        <v>0</v>
      </c>
      <c r="I36" s="21">
        <v>70</v>
      </c>
      <c r="J36" s="34">
        <f t="shared" si="7"/>
        <v>70</v>
      </c>
      <c r="K36" s="32" t="s">
        <v>79</v>
      </c>
      <c r="L36" s="32">
        <f t="shared" si="8"/>
        <v>536.36363636363637</v>
      </c>
      <c r="M36" s="45">
        <f t="shared" si="8"/>
        <v>180</v>
      </c>
    </row>
    <row r="37" spans="1:13" ht="15.75" thickBot="1" x14ac:dyDescent="0.3">
      <c r="A37" s="14" t="s">
        <v>60</v>
      </c>
      <c r="B37" s="15">
        <v>0</v>
      </c>
      <c r="C37" s="15">
        <v>0</v>
      </c>
      <c r="D37" s="38">
        <f t="shared" si="9"/>
        <v>0</v>
      </c>
      <c r="E37" s="15">
        <v>0</v>
      </c>
      <c r="F37" s="21">
        <v>0</v>
      </c>
      <c r="G37" s="82">
        <v>0</v>
      </c>
      <c r="H37" s="15">
        <v>0</v>
      </c>
      <c r="I37" s="21">
        <v>0</v>
      </c>
      <c r="J37" s="34">
        <f t="shared" si="7"/>
        <v>0</v>
      </c>
      <c r="K37" s="32">
        <v>0</v>
      </c>
      <c r="L37" s="32">
        <v>0</v>
      </c>
      <c r="M37" s="45">
        <v>0</v>
      </c>
    </row>
    <row r="38" spans="1:13" ht="15.75" thickBot="1" x14ac:dyDescent="0.3">
      <c r="A38" s="14" t="s">
        <v>61</v>
      </c>
      <c r="B38" s="15">
        <v>0</v>
      </c>
      <c r="C38" s="15">
        <v>1</v>
      </c>
      <c r="D38" s="38">
        <f t="shared" si="9"/>
        <v>1</v>
      </c>
      <c r="E38" s="15">
        <v>59</v>
      </c>
      <c r="F38" s="21">
        <v>13</v>
      </c>
      <c r="G38" s="82">
        <v>73</v>
      </c>
      <c r="H38" s="15">
        <v>0</v>
      </c>
      <c r="I38" s="21">
        <v>2</v>
      </c>
      <c r="J38" s="34">
        <f t="shared" si="7"/>
        <v>2</v>
      </c>
      <c r="K38" s="32" t="s">
        <v>79</v>
      </c>
      <c r="L38" s="32">
        <f t="shared" ref="L38" si="10">(I38-C38)/C38*100</f>
        <v>100</v>
      </c>
      <c r="M38" s="45">
        <f>(J38-D38)/D38*100</f>
        <v>100</v>
      </c>
    </row>
    <row r="39" spans="1:13" ht="15.75" thickBot="1" x14ac:dyDescent="0.3">
      <c r="A39" s="14" t="s">
        <v>62</v>
      </c>
      <c r="B39" s="15">
        <v>22</v>
      </c>
      <c r="C39" s="15">
        <v>32</v>
      </c>
      <c r="D39" s="38">
        <f t="shared" si="9"/>
        <v>54</v>
      </c>
      <c r="E39" s="15">
        <v>58</v>
      </c>
      <c r="F39" s="21">
        <v>48</v>
      </c>
      <c r="G39" s="82">
        <v>160</v>
      </c>
      <c r="H39" s="15">
        <v>0</v>
      </c>
      <c r="I39" s="21">
        <v>0</v>
      </c>
      <c r="J39" s="34">
        <f t="shared" si="7"/>
        <v>0</v>
      </c>
      <c r="K39" s="32">
        <v>0</v>
      </c>
      <c r="L39" s="32" t="s">
        <v>79</v>
      </c>
      <c r="M39" s="45" t="s">
        <v>79</v>
      </c>
    </row>
    <row r="40" spans="1:13" ht="15.75" thickBot="1" x14ac:dyDescent="0.3">
      <c r="A40" s="14" t="s">
        <v>15</v>
      </c>
      <c r="B40" s="15">
        <v>0</v>
      </c>
      <c r="C40" s="15">
        <v>0</v>
      </c>
      <c r="D40" s="38">
        <f t="shared" si="9"/>
        <v>0</v>
      </c>
      <c r="E40" s="15">
        <v>30</v>
      </c>
      <c r="F40" s="21">
        <v>15</v>
      </c>
      <c r="G40" s="82">
        <v>45</v>
      </c>
      <c r="H40" s="15">
        <v>4</v>
      </c>
      <c r="I40" s="21">
        <v>4</v>
      </c>
      <c r="J40" s="34">
        <f t="shared" si="7"/>
        <v>8</v>
      </c>
      <c r="K40" s="32">
        <v>0</v>
      </c>
      <c r="L40" s="32" t="s">
        <v>79</v>
      </c>
      <c r="M40" s="45" t="s">
        <v>79</v>
      </c>
    </row>
    <row r="41" spans="1:13" ht="15.75" thickBot="1" x14ac:dyDescent="0.3">
      <c r="A41" s="14" t="s">
        <v>17</v>
      </c>
      <c r="B41" s="15">
        <v>0</v>
      </c>
      <c r="C41" s="15">
        <v>0</v>
      </c>
      <c r="D41" s="38">
        <f t="shared" si="9"/>
        <v>0</v>
      </c>
      <c r="E41" s="15">
        <v>20</v>
      </c>
      <c r="F41" s="21">
        <v>0</v>
      </c>
      <c r="G41" s="82">
        <v>20</v>
      </c>
      <c r="H41" s="15">
        <v>0</v>
      </c>
      <c r="I41" s="21">
        <v>0</v>
      </c>
      <c r="J41" s="34">
        <f t="shared" si="7"/>
        <v>0</v>
      </c>
      <c r="K41" s="32">
        <v>0</v>
      </c>
      <c r="L41" s="32">
        <v>0</v>
      </c>
      <c r="M41" s="45">
        <v>0</v>
      </c>
    </row>
    <row r="42" spans="1:13" ht="15.75" thickBot="1" x14ac:dyDescent="0.3">
      <c r="A42" s="14" t="s">
        <v>19</v>
      </c>
      <c r="B42" s="15">
        <v>0</v>
      </c>
      <c r="C42" s="15">
        <v>0</v>
      </c>
      <c r="D42" s="38">
        <f t="shared" si="9"/>
        <v>0</v>
      </c>
      <c r="E42" s="15">
        <v>24</v>
      </c>
      <c r="F42" s="21">
        <v>7</v>
      </c>
      <c r="G42" s="82">
        <v>31</v>
      </c>
      <c r="H42" s="15">
        <v>0</v>
      </c>
      <c r="I42" s="21">
        <v>0</v>
      </c>
      <c r="J42" s="34">
        <f t="shared" si="7"/>
        <v>0</v>
      </c>
      <c r="K42" s="32">
        <v>0</v>
      </c>
      <c r="L42" s="32">
        <v>0</v>
      </c>
      <c r="M42" s="45">
        <v>0</v>
      </c>
    </row>
    <row r="43" spans="1:13" ht="15.75" thickBot="1" x14ac:dyDescent="0.3">
      <c r="A43" s="14" t="s">
        <v>21</v>
      </c>
      <c r="B43" s="15">
        <v>0</v>
      </c>
      <c r="C43" s="15">
        <v>0</v>
      </c>
      <c r="D43" s="38">
        <f t="shared" si="9"/>
        <v>0</v>
      </c>
      <c r="E43" s="15">
        <v>15</v>
      </c>
      <c r="F43" s="21">
        <v>8</v>
      </c>
      <c r="G43" s="82">
        <v>23</v>
      </c>
      <c r="H43" s="15">
        <v>0</v>
      </c>
      <c r="I43" s="21">
        <v>0</v>
      </c>
      <c r="J43" s="34">
        <f t="shared" si="7"/>
        <v>0</v>
      </c>
      <c r="K43" s="32">
        <v>0</v>
      </c>
      <c r="L43" s="32">
        <v>0</v>
      </c>
      <c r="M43" s="45">
        <v>0</v>
      </c>
    </row>
    <row r="44" spans="1:13" s="29" customFormat="1" ht="15.75" thickBot="1" x14ac:dyDescent="0.3">
      <c r="A44" s="46" t="s">
        <v>0</v>
      </c>
      <c r="B44" s="47">
        <v>11000</v>
      </c>
      <c r="C44" s="47">
        <v>11205</v>
      </c>
      <c r="D44" s="48">
        <f t="shared" si="9"/>
        <v>22205</v>
      </c>
      <c r="E44" s="47">
        <v>10836</v>
      </c>
      <c r="F44" s="47">
        <v>10298</v>
      </c>
      <c r="G44" s="83">
        <v>43339</v>
      </c>
      <c r="H44" s="47">
        <v>8837</v>
      </c>
      <c r="I44" s="47">
        <v>10690</v>
      </c>
      <c r="J44" s="84">
        <f t="shared" si="7"/>
        <v>19527</v>
      </c>
      <c r="K44" s="85">
        <f>(I44-H44)/H44*100</f>
        <v>20.968654520764964</v>
      </c>
      <c r="L44" s="85">
        <f>(I44-C44)/C44*100</f>
        <v>-4.5961624274877284</v>
      </c>
      <c r="M44" s="86">
        <f>(J44-D44)/D44*100</f>
        <v>-12.060346768745777</v>
      </c>
    </row>
    <row r="45" spans="1:13" ht="15.75" thickBot="1" x14ac:dyDescent="0.3">
      <c r="J45" s="70"/>
      <c r="K45" s="71"/>
      <c r="L45" s="71"/>
      <c r="M45" s="72"/>
    </row>
    <row r="46" spans="1:13" s="57" customFormat="1" ht="23.25" customHeight="1" thickBot="1" x14ac:dyDescent="0.3">
      <c r="A46" s="135" t="s">
        <v>86</v>
      </c>
      <c r="B46" s="136"/>
      <c r="C46" s="136"/>
      <c r="D46" s="137"/>
      <c r="E46" s="53"/>
      <c r="F46" s="53"/>
      <c r="G46" s="79"/>
      <c r="H46" s="53"/>
      <c r="I46" s="53"/>
      <c r="J46" s="54"/>
      <c r="K46" s="55"/>
      <c r="L46" s="55"/>
      <c r="M46" s="56"/>
    </row>
    <row r="47" spans="1:13" s="57" customFormat="1" ht="15.75" thickBot="1" x14ac:dyDescent="0.3">
      <c r="B47" s="12">
        <v>2016</v>
      </c>
      <c r="C47" s="12"/>
      <c r="D47" s="117" t="s">
        <v>71</v>
      </c>
      <c r="E47" s="12"/>
      <c r="F47" s="12"/>
      <c r="G47" s="79"/>
      <c r="H47" s="12">
        <v>2017</v>
      </c>
      <c r="I47" s="12"/>
      <c r="J47" s="119" t="s">
        <v>72</v>
      </c>
      <c r="K47" s="30" t="s">
        <v>73</v>
      </c>
      <c r="L47" s="30" t="s">
        <v>74</v>
      </c>
      <c r="M47" s="43" t="s">
        <v>77</v>
      </c>
    </row>
    <row r="48" spans="1:13" s="57" customFormat="1" ht="24.75" customHeight="1" thickBot="1" x14ac:dyDescent="0.3">
      <c r="B48" s="12" t="s">
        <v>39</v>
      </c>
      <c r="C48" s="12" t="s">
        <v>40</v>
      </c>
      <c r="D48" s="118"/>
      <c r="E48" s="12" t="s">
        <v>41</v>
      </c>
      <c r="F48" s="12" t="s">
        <v>42</v>
      </c>
      <c r="G48" s="159" t="s">
        <v>43</v>
      </c>
      <c r="H48" s="12" t="s">
        <v>39</v>
      </c>
      <c r="I48" s="12" t="s">
        <v>40</v>
      </c>
      <c r="J48" s="120"/>
      <c r="K48" s="31" t="s">
        <v>76</v>
      </c>
      <c r="L48" s="31" t="s">
        <v>75</v>
      </c>
      <c r="M48" s="44" t="s">
        <v>78</v>
      </c>
    </row>
    <row r="49" spans="1:13" s="57" customFormat="1" ht="15.75" thickBot="1" x14ac:dyDescent="0.3">
      <c r="A49" s="14" t="s">
        <v>83</v>
      </c>
      <c r="B49" s="138">
        <f>B25</f>
        <v>47769</v>
      </c>
      <c r="C49" s="138">
        <f t="shared" ref="C49:J49" si="11">C25</f>
        <v>47391</v>
      </c>
      <c r="D49" s="160">
        <f t="shared" si="11"/>
        <v>95160</v>
      </c>
      <c r="E49" s="138">
        <f t="shared" si="11"/>
        <v>42785</v>
      </c>
      <c r="F49" s="138">
        <f t="shared" si="11"/>
        <v>44658</v>
      </c>
      <c r="G49" s="164">
        <f t="shared" si="11"/>
        <v>182603</v>
      </c>
      <c r="H49" s="138">
        <f t="shared" si="11"/>
        <v>33095</v>
      </c>
      <c r="I49" s="138">
        <f t="shared" si="11"/>
        <v>35950</v>
      </c>
      <c r="J49" s="160">
        <f t="shared" si="11"/>
        <v>69045</v>
      </c>
      <c r="K49" s="139">
        <f>(I49-H49)/H49*100</f>
        <v>8.626680767487537</v>
      </c>
      <c r="L49" s="139">
        <f>(I49-C49)/C49*100</f>
        <v>-24.141714671562113</v>
      </c>
      <c r="M49" s="162">
        <f>(J49-D49)/D49*100</f>
        <v>-27.443253467843633</v>
      </c>
    </row>
    <row r="50" spans="1:13" s="57" customFormat="1" ht="15.75" thickBot="1" x14ac:dyDescent="0.3">
      <c r="A50" s="14" t="s">
        <v>84</v>
      </c>
      <c r="B50" s="138">
        <f>B44</f>
        <v>11000</v>
      </c>
      <c r="C50" s="138">
        <f t="shared" ref="C50:J50" si="12">C44</f>
        <v>11205</v>
      </c>
      <c r="D50" s="160">
        <f t="shared" si="12"/>
        <v>22205</v>
      </c>
      <c r="E50" s="138">
        <f t="shared" si="12"/>
        <v>10836</v>
      </c>
      <c r="F50" s="138">
        <f t="shared" si="12"/>
        <v>10298</v>
      </c>
      <c r="G50" s="164">
        <f t="shared" si="12"/>
        <v>43339</v>
      </c>
      <c r="H50" s="138">
        <f t="shared" si="12"/>
        <v>8837</v>
      </c>
      <c r="I50" s="138">
        <f t="shared" si="12"/>
        <v>10690</v>
      </c>
      <c r="J50" s="160">
        <f t="shared" si="12"/>
        <v>19527</v>
      </c>
      <c r="K50" s="139">
        <f>(I50-H50)/H50*100</f>
        <v>20.968654520764964</v>
      </c>
      <c r="L50" s="139">
        <f>(I50-C50)/C50*100</f>
        <v>-4.5961624274877284</v>
      </c>
      <c r="M50" s="162">
        <f>(J50-D50)/D50*100</f>
        <v>-12.060346768745777</v>
      </c>
    </row>
    <row r="51" spans="1:13" s="157" customFormat="1" ht="24.75" thickBot="1" x14ac:dyDescent="0.3">
      <c r="A51" s="158" t="s">
        <v>87</v>
      </c>
      <c r="B51" s="153">
        <f>SUM(B49:B50)</f>
        <v>58769</v>
      </c>
      <c r="C51" s="153">
        <f t="shared" ref="C51:J51" si="13">SUM(C49:C50)</f>
        <v>58596</v>
      </c>
      <c r="D51" s="161">
        <f t="shared" si="13"/>
        <v>117365</v>
      </c>
      <c r="E51" s="153">
        <f t="shared" si="13"/>
        <v>53621</v>
      </c>
      <c r="F51" s="153">
        <f t="shared" si="13"/>
        <v>54956</v>
      </c>
      <c r="G51" s="165">
        <f t="shared" si="13"/>
        <v>225942</v>
      </c>
      <c r="H51" s="153">
        <f t="shared" si="13"/>
        <v>41932</v>
      </c>
      <c r="I51" s="153">
        <f t="shared" si="13"/>
        <v>46640</v>
      </c>
      <c r="J51" s="161">
        <f t="shared" si="13"/>
        <v>88572</v>
      </c>
      <c r="K51" s="155">
        <f>(I51-H51)/H51*100</f>
        <v>11.227701993704093</v>
      </c>
      <c r="L51" s="155">
        <f>(I51-C51)/C51*100</f>
        <v>-20.404123148337771</v>
      </c>
      <c r="M51" s="163">
        <f>(J51-D51)/D51*100</f>
        <v>-24.532867549951007</v>
      </c>
    </row>
  </sheetData>
  <mergeCells count="9">
    <mergeCell ref="A46:D46"/>
    <mergeCell ref="J47:J48"/>
    <mergeCell ref="D47:D48"/>
    <mergeCell ref="D29:D30"/>
    <mergeCell ref="A1:I1"/>
    <mergeCell ref="A2:J2"/>
    <mergeCell ref="D3:D4"/>
    <mergeCell ref="J3:J4"/>
    <mergeCell ref="A28:I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A19" sqref="A19"/>
    </sheetView>
  </sheetViews>
  <sheetFormatPr defaultRowHeight="15" x14ac:dyDescent="0.25"/>
  <cols>
    <col min="1" max="1" width="18.7109375" customWidth="1"/>
    <col min="4" max="4" width="19.85546875" style="36" customWidth="1"/>
    <col min="10" max="10" width="19.7109375" customWidth="1"/>
    <col min="11" max="11" width="22.85546875" customWidth="1"/>
    <col min="12" max="12" width="19.7109375" customWidth="1"/>
    <col min="13" max="13" width="27.7109375" style="39" customWidth="1"/>
  </cols>
  <sheetData>
    <row r="1" spans="1:13" ht="15.75" thickBot="1" x14ac:dyDescent="0.3">
      <c r="A1" s="133" t="s">
        <v>63</v>
      </c>
      <c r="B1" s="133"/>
      <c r="C1" s="133"/>
      <c r="D1" s="133"/>
      <c r="E1" s="133"/>
      <c r="F1" s="133"/>
      <c r="G1" s="133"/>
      <c r="H1" s="133"/>
      <c r="I1" s="133"/>
      <c r="J1" s="42"/>
      <c r="K1" s="22"/>
    </row>
    <row r="2" spans="1:13" ht="16.5" thickBot="1" x14ac:dyDescent="0.3">
      <c r="A2" s="130" t="s">
        <v>64</v>
      </c>
      <c r="B2" s="131"/>
      <c r="C2" s="131"/>
      <c r="D2" s="131"/>
      <c r="E2" s="131"/>
      <c r="F2" s="131"/>
      <c r="G2" s="131"/>
      <c r="H2" s="131"/>
      <c r="I2" s="132"/>
      <c r="K2" s="22"/>
    </row>
    <row r="3" spans="1:13" ht="15.75" thickBot="1" x14ac:dyDescent="0.3">
      <c r="A3" s="11"/>
      <c r="B3" s="12">
        <v>2016</v>
      </c>
      <c r="C3" s="12"/>
      <c r="D3" s="117" t="s">
        <v>71</v>
      </c>
      <c r="E3" s="12"/>
      <c r="F3" s="12"/>
      <c r="G3" s="13"/>
      <c r="H3" s="12">
        <v>2017</v>
      </c>
      <c r="I3" s="12"/>
      <c r="J3" s="119" t="s">
        <v>72</v>
      </c>
      <c r="K3" s="30" t="s">
        <v>73</v>
      </c>
      <c r="L3" s="30" t="s">
        <v>74</v>
      </c>
      <c r="M3" s="40" t="s">
        <v>77</v>
      </c>
    </row>
    <row r="4" spans="1:13" s="29" customFormat="1" ht="19.5" thickBot="1" x14ac:dyDescent="0.3">
      <c r="A4" s="116" t="s">
        <v>65</v>
      </c>
      <c r="B4" s="87" t="s">
        <v>26</v>
      </c>
      <c r="C4" s="87" t="s">
        <v>27</v>
      </c>
      <c r="D4" s="118"/>
      <c r="E4" s="87" t="s">
        <v>28</v>
      </c>
      <c r="F4" s="87" t="s">
        <v>29</v>
      </c>
      <c r="G4" s="87" t="s">
        <v>0</v>
      </c>
      <c r="H4" s="87" t="s">
        <v>26</v>
      </c>
      <c r="I4" s="87" t="s">
        <v>27</v>
      </c>
      <c r="J4" s="120"/>
      <c r="K4" s="31" t="s">
        <v>76</v>
      </c>
      <c r="L4" s="31" t="s">
        <v>75</v>
      </c>
      <c r="M4" s="41" t="s">
        <v>78</v>
      </c>
    </row>
    <row r="5" spans="1:13" ht="15.75" thickBot="1" x14ac:dyDescent="0.3">
      <c r="A5" s="20" t="s">
        <v>66</v>
      </c>
      <c r="B5" s="15">
        <v>38550377</v>
      </c>
      <c r="C5" s="15">
        <v>43739697</v>
      </c>
      <c r="D5" s="34">
        <f t="shared" ref="D5:D16" si="0">C5+B5</f>
        <v>82290074</v>
      </c>
      <c r="E5" s="15">
        <v>45840223</v>
      </c>
      <c r="F5" s="15">
        <v>47609805</v>
      </c>
      <c r="G5" s="16">
        <v>175740102</v>
      </c>
      <c r="H5" s="21">
        <v>37443070</v>
      </c>
      <c r="I5" s="15">
        <v>37392871</v>
      </c>
      <c r="J5" s="34">
        <f>H5+I5</f>
        <v>74835941</v>
      </c>
      <c r="K5" s="32">
        <f>(I5-H5)/H5*100</f>
        <v>-0.13406753238983876</v>
      </c>
      <c r="L5" s="32">
        <f>(I5-C5)/C5*100</f>
        <v>-14.510448026194602</v>
      </c>
      <c r="M5" s="45">
        <f>(J5-D5)/D5*100</f>
        <v>-9.0583622515639011</v>
      </c>
    </row>
    <row r="6" spans="1:13" ht="15.75" thickBot="1" x14ac:dyDescent="0.3">
      <c r="A6" s="20" t="s">
        <v>67</v>
      </c>
      <c r="B6" s="15">
        <v>825007</v>
      </c>
      <c r="C6" s="15">
        <v>491812</v>
      </c>
      <c r="D6" s="34">
        <f t="shared" si="0"/>
        <v>1316819</v>
      </c>
      <c r="E6" s="15">
        <v>639144</v>
      </c>
      <c r="F6" s="15">
        <v>2151081</v>
      </c>
      <c r="G6" s="16">
        <v>4107044</v>
      </c>
      <c r="H6" s="21">
        <v>522145</v>
      </c>
      <c r="I6" s="15">
        <v>458430</v>
      </c>
      <c r="J6" s="34">
        <f t="shared" ref="J6:J16" si="1">H6+I6</f>
        <v>980575</v>
      </c>
      <c r="K6" s="32">
        <f t="shared" ref="K6:K9" si="2">(I6-H6)/H6*100</f>
        <v>-12.202549100345689</v>
      </c>
      <c r="L6" s="32">
        <f t="shared" ref="L6:M16" si="3">(I6-C6)/C6*100</f>
        <v>-6.7875529673940447</v>
      </c>
      <c r="M6" s="45">
        <f t="shared" si="3"/>
        <v>-25.534564735168612</v>
      </c>
    </row>
    <row r="7" spans="1:13" ht="15.75" thickBot="1" x14ac:dyDescent="0.3">
      <c r="A7" s="20" t="s">
        <v>23</v>
      </c>
      <c r="B7" s="15">
        <v>1163551</v>
      </c>
      <c r="C7" s="15">
        <v>580314</v>
      </c>
      <c r="D7" s="34">
        <f t="shared" si="0"/>
        <v>1743865</v>
      </c>
      <c r="E7" s="15">
        <v>1544780</v>
      </c>
      <c r="F7" s="15">
        <v>1390971</v>
      </c>
      <c r="G7" s="16">
        <v>4679616</v>
      </c>
      <c r="H7" s="21">
        <v>2287479</v>
      </c>
      <c r="I7" s="15">
        <v>2755574</v>
      </c>
      <c r="J7" s="34">
        <f t="shared" si="1"/>
        <v>5043053</v>
      </c>
      <c r="K7" s="32">
        <f t="shared" si="2"/>
        <v>20.463357259236041</v>
      </c>
      <c r="L7" s="32">
        <f t="shared" si="3"/>
        <v>374.84189593909502</v>
      </c>
      <c r="M7" s="45">
        <f t="shared" si="3"/>
        <v>189.18826858730463</v>
      </c>
    </row>
    <row r="8" spans="1:13" ht="15.75" thickBot="1" x14ac:dyDescent="0.3">
      <c r="A8" s="20" t="s">
        <v>68</v>
      </c>
      <c r="B8" s="15">
        <v>1772842</v>
      </c>
      <c r="C8" s="15">
        <v>691550</v>
      </c>
      <c r="D8" s="34">
        <f t="shared" si="0"/>
        <v>2464392</v>
      </c>
      <c r="E8" s="15">
        <v>1057121</v>
      </c>
      <c r="F8" s="15">
        <v>2678017</v>
      </c>
      <c r="G8" s="16">
        <v>6199530</v>
      </c>
      <c r="H8" s="21">
        <v>1063000</v>
      </c>
      <c r="I8" s="15">
        <v>1263261</v>
      </c>
      <c r="J8" s="34">
        <f t="shared" si="1"/>
        <v>2326261</v>
      </c>
      <c r="K8" s="32">
        <f t="shared" si="2"/>
        <v>18.839228598306679</v>
      </c>
      <c r="L8" s="32">
        <f t="shared" si="3"/>
        <v>82.670956546887425</v>
      </c>
      <c r="M8" s="45">
        <f t="shared" si="3"/>
        <v>-5.6050741927420633</v>
      </c>
    </row>
    <row r="9" spans="1:13" ht="15.75" thickBot="1" x14ac:dyDescent="0.3">
      <c r="A9" s="20" t="s">
        <v>69</v>
      </c>
      <c r="B9" s="17">
        <v>0</v>
      </c>
      <c r="C9" s="15">
        <v>48114</v>
      </c>
      <c r="D9" s="34">
        <f t="shared" si="0"/>
        <v>48114</v>
      </c>
      <c r="E9" s="15">
        <v>278373</v>
      </c>
      <c r="F9" s="15">
        <v>685221</v>
      </c>
      <c r="G9" s="16">
        <v>1011708</v>
      </c>
      <c r="H9" s="21">
        <v>141879</v>
      </c>
      <c r="I9" s="15">
        <v>163254</v>
      </c>
      <c r="J9" s="34">
        <f t="shared" si="1"/>
        <v>305133</v>
      </c>
      <c r="K9" s="32">
        <f t="shared" si="2"/>
        <v>15.065654536612183</v>
      </c>
      <c r="L9" s="32">
        <f t="shared" si="3"/>
        <v>239.3066467140541</v>
      </c>
      <c r="M9" s="45">
        <f t="shared" si="3"/>
        <v>534.18755455792495</v>
      </c>
    </row>
    <row r="10" spans="1:13" s="1" customFormat="1" ht="15.75" thickBot="1" x14ac:dyDescent="0.3">
      <c r="A10" s="109" t="s">
        <v>0</v>
      </c>
      <c r="B10" s="110">
        <v>42311777</v>
      </c>
      <c r="C10" s="110">
        <v>45551487</v>
      </c>
      <c r="D10" s="105">
        <f t="shared" si="0"/>
        <v>87863264</v>
      </c>
      <c r="E10" s="110">
        <v>49359641</v>
      </c>
      <c r="F10" s="110">
        <v>54515095</v>
      </c>
      <c r="G10" s="110">
        <v>191738000</v>
      </c>
      <c r="H10" s="110">
        <v>41457573</v>
      </c>
      <c r="I10" s="110">
        <v>42033390</v>
      </c>
      <c r="J10" s="105">
        <f t="shared" si="1"/>
        <v>83490963</v>
      </c>
      <c r="K10" s="106">
        <v>0</v>
      </c>
      <c r="L10" s="106">
        <f t="shared" si="3"/>
        <v>-7.7233417209848723</v>
      </c>
      <c r="M10" s="107">
        <f t="shared" si="3"/>
        <v>-4.9762560607809885</v>
      </c>
    </row>
    <row r="11" spans="1:13" s="29" customFormat="1" ht="38.25" thickBot="1" x14ac:dyDescent="0.3">
      <c r="A11" s="116" t="s">
        <v>70</v>
      </c>
      <c r="B11" s="108"/>
      <c r="C11" s="108"/>
      <c r="D11" s="49"/>
      <c r="E11" s="108"/>
      <c r="F11" s="108"/>
      <c r="G11" s="108"/>
      <c r="H11" s="108"/>
      <c r="I11" s="108"/>
      <c r="J11" s="49"/>
      <c r="K11" s="50"/>
      <c r="L11" s="50"/>
      <c r="M11" s="51"/>
    </row>
    <row r="12" spans="1:13" ht="15.75" thickBot="1" x14ac:dyDescent="0.3">
      <c r="A12" s="20" t="s">
        <v>66</v>
      </c>
      <c r="B12" s="15">
        <v>363228</v>
      </c>
      <c r="C12" s="15">
        <v>428888</v>
      </c>
      <c r="D12" s="34">
        <f t="shared" si="0"/>
        <v>792116</v>
      </c>
      <c r="E12" s="15">
        <v>889127</v>
      </c>
      <c r="F12" s="15">
        <v>3551663</v>
      </c>
      <c r="G12" s="16">
        <v>5232906</v>
      </c>
      <c r="H12" s="21">
        <v>6139568</v>
      </c>
      <c r="I12" s="15">
        <v>8042354</v>
      </c>
      <c r="J12" s="34">
        <f t="shared" si="1"/>
        <v>14181922</v>
      </c>
      <c r="K12" s="32">
        <f t="shared" ref="K12:K13" si="4">(I12-H12)/H12*100</f>
        <v>30.992180557329114</v>
      </c>
      <c r="L12" s="32">
        <f t="shared" si="3"/>
        <v>1775.164145417918</v>
      </c>
      <c r="M12" s="45">
        <f t="shared" si="3"/>
        <v>1690.3844891404794</v>
      </c>
    </row>
    <row r="13" spans="1:13" ht="15.75" thickBot="1" x14ac:dyDescent="0.3">
      <c r="A13" s="20" t="s">
        <v>67</v>
      </c>
      <c r="B13" s="15">
        <v>237875</v>
      </c>
      <c r="C13" s="15">
        <v>272078</v>
      </c>
      <c r="D13" s="34">
        <f t="shared" si="0"/>
        <v>509953</v>
      </c>
      <c r="E13" s="15">
        <v>403470</v>
      </c>
      <c r="F13" s="15">
        <v>424007</v>
      </c>
      <c r="G13" s="16">
        <v>1337430</v>
      </c>
      <c r="H13" s="21">
        <v>326643</v>
      </c>
      <c r="I13" s="15">
        <v>270993</v>
      </c>
      <c r="J13" s="34">
        <f t="shared" si="1"/>
        <v>597636</v>
      </c>
      <c r="K13" s="32">
        <f t="shared" si="4"/>
        <v>-17.036948595255371</v>
      </c>
      <c r="L13" s="32">
        <f t="shared" si="3"/>
        <v>-0.3987827020192739</v>
      </c>
      <c r="M13" s="45">
        <f t="shared" si="3"/>
        <v>17.194329673518933</v>
      </c>
    </row>
    <row r="14" spans="1:13" ht="15.75" thickBot="1" x14ac:dyDescent="0.3">
      <c r="A14" s="20" t="s">
        <v>23</v>
      </c>
      <c r="B14" s="17">
        <v>0</v>
      </c>
      <c r="C14" s="17">
        <v>0</v>
      </c>
      <c r="D14" s="34">
        <f t="shared" si="0"/>
        <v>0</v>
      </c>
      <c r="E14" s="17">
        <v>0</v>
      </c>
      <c r="F14" s="17">
        <v>0</v>
      </c>
      <c r="G14" s="18">
        <v>0</v>
      </c>
      <c r="H14" s="19">
        <v>0</v>
      </c>
      <c r="I14" s="17">
        <v>0</v>
      </c>
      <c r="J14" s="34">
        <f t="shared" si="1"/>
        <v>0</v>
      </c>
      <c r="K14" s="32">
        <v>0</v>
      </c>
      <c r="L14" s="32">
        <v>0</v>
      </c>
      <c r="M14" s="45">
        <v>0</v>
      </c>
    </row>
    <row r="15" spans="1:13" ht="15.75" thickBot="1" x14ac:dyDescent="0.3">
      <c r="A15" s="20" t="s">
        <v>68</v>
      </c>
      <c r="B15" s="15">
        <v>4469</v>
      </c>
      <c r="C15" s="15">
        <v>9020</v>
      </c>
      <c r="D15" s="34">
        <f t="shared" si="0"/>
        <v>13489</v>
      </c>
      <c r="E15" s="15">
        <v>222734</v>
      </c>
      <c r="F15" s="17">
        <v>0</v>
      </c>
      <c r="G15" s="16">
        <v>236223</v>
      </c>
      <c r="H15" s="19">
        <v>0</v>
      </c>
      <c r="I15" s="17">
        <v>0</v>
      </c>
      <c r="J15" s="34">
        <f t="shared" si="1"/>
        <v>0</v>
      </c>
      <c r="K15" s="32">
        <v>0</v>
      </c>
      <c r="L15" s="32" t="s">
        <v>79</v>
      </c>
      <c r="M15" s="45" t="s">
        <v>79</v>
      </c>
    </row>
    <row r="16" spans="1:13" s="1" customFormat="1" x14ac:dyDescent="0.25">
      <c r="A16" s="111" t="s">
        <v>0</v>
      </c>
      <c r="B16" s="112">
        <v>605572</v>
      </c>
      <c r="C16" s="112">
        <v>709986</v>
      </c>
      <c r="D16" s="113">
        <f t="shared" si="0"/>
        <v>1315558</v>
      </c>
      <c r="E16" s="112">
        <v>1515331</v>
      </c>
      <c r="F16" s="112">
        <v>3975670</v>
      </c>
      <c r="G16" s="112">
        <v>6806559</v>
      </c>
      <c r="H16" s="112">
        <v>6466211</v>
      </c>
      <c r="I16" s="112">
        <v>8313347</v>
      </c>
      <c r="J16" s="113">
        <f t="shared" si="1"/>
        <v>14779558</v>
      </c>
      <c r="K16" s="114">
        <f t="shared" ref="K16" si="5">(I16-H16)/H16*100</f>
        <v>28.565971633155801</v>
      </c>
      <c r="L16" s="114">
        <f t="shared" si="3"/>
        <v>1070.9170321668316</v>
      </c>
      <c r="M16" s="115">
        <f t="shared" si="3"/>
        <v>1023.4440442762692</v>
      </c>
    </row>
    <row r="17" spans="1:13" s="102" customFormat="1" x14ac:dyDescent="0.25">
      <c r="A17" s="101"/>
      <c r="D17" s="70"/>
      <c r="J17" s="70"/>
      <c r="K17" s="71"/>
      <c r="L17" s="71"/>
      <c r="M17" s="72"/>
    </row>
    <row r="18" spans="1:13" s="102" customFormat="1" x14ac:dyDescent="0.25">
      <c r="D18" s="70"/>
      <c r="J18" s="70"/>
      <c r="K18" s="71"/>
      <c r="L18" s="71"/>
      <c r="M18" s="72"/>
    </row>
    <row r="19" spans="1:13" s="102" customFormat="1" x14ac:dyDescent="0.25">
      <c r="D19" s="70"/>
      <c r="J19" s="70"/>
      <c r="K19" s="71"/>
      <c r="L19" s="71"/>
      <c r="M19" s="72"/>
    </row>
    <row r="20" spans="1:13" s="102" customFormat="1" x14ac:dyDescent="0.25">
      <c r="D20" s="70"/>
      <c r="J20" s="70"/>
      <c r="K20" s="71"/>
      <c r="L20" s="71"/>
      <c r="M20" s="72"/>
    </row>
    <row r="21" spans="1:13" s="102" customFormat="1" x14ac:dyDescent="0.25">
      <c r="D21" s="70"/>
      <c r="J21" s="70"/>
      <c r="K21" s="71"/>
      <c r="L21" s="71"/>
      <c r="M21" s="72"/>
    </row>
    <row r="22" spans="1:13" s="102" customFormat="1" x14ac:dyDescent="0.25">
      <c r="D22" s="70"/>
      <c r="J22" s="70"/>
      <c r="K22" s="71"/>
      <c r="L22" s="71"/>
      <c r="M22" s="72"/>
    </row>
    <row r="23" spans="1:13" s="102" customFormat="1" x14ac:dyDescent="0.25">
      <c r="D23" s="70"/>
      <c r="J23" s="70"/>
      <c r="K23" s="71"/>
      <c r="L23" s="71"/>
      <c r="M23" s="72"/>
    </row>
    <row r="24" spans="1:13" s="102" customFormat="1" x14ac:dyDescent="0.25">
      <c r="D24" s="73"/>
      <c r="J24" s="70"/>
      <c r="K24" s="71"/>
      <c r="L24" s="71"/>
      <c r="M24" s="72"/>
    </row>
    <row r="25" spans="1:13" s="102" customFormat="1" x14ac:dyDescent="0.25">
      <c r="D25" s="103"/>
      <c r="J25" s="73"/>
      <c r="K25" s="74"/>
      <c r="L25" s="74"/>
      <c r="M25" s="76"/>
    </row>
    <row r="26" spans="1:13" s="102" customFormat="1" x14ac:dyDescent="0.25">
      <c r="M26" s="104"/>
    </row>
    <row r="27" spans="1:13" s="102" customFormat="1" x14ac:dyDescent="0.25">
      <c r="M27" s="104"/>
    </row>
    <row r="28" spans="1:13" ht="15.75" thickBot="1" x14ac:dyDescent="0.3">
      <c r="D28" s="37"/>
    </row>
    <row r="29" spans="1:13" ht="15.75" thickBot="1" x14ac:dyDescent="0.3">
      <c r="D29" s="37">
        <f>D2</f>
        <v>0</v>
      </c>
    </row>
    <row r="30" spans="1:13" ht="15.75" thickBot="1" x14ac:dyDescent="0.3">
      <c r="D30" s="38">
        <f>B30+C30</f>
        <v>0</v>
      </c>
    </row>
    <row r="31" spans="1:13" ht="15.75" thickBot="1" x14ac:dyDescent="0.3">
      <c r="D31" s="38">
        <f t="shared" ref="D31:D43" si="6">B31+C31</f>
        <v>0</v>
      </c>
      <c r="J31" s="80" t="s">
        <v>72</v>
      </c>
      <c r="K31" s="30" t="s">
        <v>73</v>
      </c>
      <c r="L31" s="30" t="s">
        <v>74</v>
      </c>
      <c r="M31" s="40" t="s">
        <v>77</v>
      </c>
    </row>
    <row r="32" spans="1:13" ht="15.75" thickBot="1" x14ac:dyDescent="0.3">
      <c r="D32" s="38">
        <f t="shared" si="6"/>
        <v>0</v>
      </c>
      <c r="J32" s="81"/>
      <c r="K32" s="31" t="s">
        <v>76</v>
      </c>
      <c r="L32" s="31" t="s">
        <v>75</v>
      </c>
      <c r="M32" s="41" t="s">
        <v>78</v>
      </c>
    </row>
    <row r="33" spans="4:13" ht="15.75" thickBot="1" x14ac:dyDescent="0.3">
      <c r="D33" s="38">
        <f t="shared" si="6"/>
        <v>0</v>
      </c>
      <c r="J33" s="34">
        <f t="shared" ref="J33:J46" si="7">H33+I33</f>
        <v>0</v>
      </c>
      <c r="K33" s="32" t="e">
        <f>(I33-H33)/H33*100</f>
        <v>#DIV/0!</v>
      </c>
      <c r="L33" s="32" t="e">
        <f t="shared" ref="L33:M38" si="8">(I33-C33)/C33*100</f>
        <v>#DIV/0!</v>
      </c>
      <c r="M33" s="45" t="e">
        <f t="shared" si="8"/>
        <v>#DIV/0!</v>
      </c>
    </row>
    <row r="34" spans="4:13" ht="15.75" thickBot="1" x14ac:dyDescent="0.3">
      <c r="D34" s="38">
        <f t="shared" si="6"/>
        <v>0</v>
      </c>
      <c r="J34" s="34">
        <f t="shared" si="7"/>
        <v>0</v>
      </c>
      <c r="K34" s="32" t="e">
        <f>(I34-H34)/H34*100</f>
        <v>#DIV/0!</v>
      </c>
      <c r="L34" s="32" t="e">
        <f t="shared" si="8"/>
        <v>#DIV/0!</v>
      </c>
      <c r="M34" s="45" t="e">
        <f t="shared" si="8"/>
        <v>#DIV/0!</v>
      </c>
    </row>
    <row r="35" spans="4:13" ht="15.75" thickBot="1" x14ac:dyDescent="0.3">
      <c r="D35" s="38">
        <f t="shared" si="6"/>
        <v>0</v>
      </c>
      <c r="J35" s="34">
        <f t="shared" si="7"/>
        <v>0</v>
      </c>
      <c r="K35" s="32" t="e">
        <f>(I35-H35)/H35*100</f>
        <v>#DIV/0!</v>
      </c>
      <c r="L35" s="32" t="e">
        <f t="shared" si="8"/>
        <v>#DIV/0!</v>
      </c>
      <c r="M35" s="45" t="e">
        <f t="shared" si="8"/>
        <v>#DIV/0!</v>
      </c>
    </row>
    <row r="36" spans="4:13" ht="15.75" thickBot="1" x14ac:dyDescent="0.3">
      <c r="D36" s="38">
        <f t="shared" si="6"/>
        <v>0</v>
      </c>
      <c r="J36" s="34">
        <f t="shared" si="7"/>
        <v>0</v>
      </c>
      <c r="K36" s="32" t="e">
        <f>(I36-H36)/H36*100</f>
        <v>#DIV/0!</v>
      </c>
      <c r="L36" s="32" t="e">
        <f t="shared" si="8"/>
        <v>#DIV/0!</v>
      </c>
      <c r="M36" s="45" t="e">
        <f t="shared" si="8"/>
        <v>#DIV/0!</v>
      </c>
    </row>
    <row r="37" spans="4:13" ht="15.75" thickBot="1" x14ac:dyDescent="0.3">
      <c r="D37" s="38">
        <f t="shared" si="6"/>
        <v>0</v>
      </c>
      <c r="J37" s="34">
        <f t="shared" si="7"/>
        <v>0</v>
      </c>
      <c r="K37" s="32">
        <v>0</v>
      </c>
      <c r="L37" s="32" t="e">
        <f t="shared" si="8"/>
        <v>#DIV/0!</v>
      </c>
      <c r="M37" s="45" t="e">
        <f t="shared" si="8"/>
        <v>#DIV/0!</v>
      </c>
    </row>
    <row r="38" spans="4:13" ht="15.75" thickBot="1" x14ac:dyDescent="0.3">
      <c r="D38" s="38">
        <f t="shared" si="6"/>
        <v>0</v>
      </c>
      <c r="J38" s="34">
        <f t="shared" si="7"/>
        <v>0</v>
      </c>
      <c r="K38" s="32" t="s">
        <v>79</v>
      </c>
      <c r="L38" s="32" t="e">
        <f t="shared" si="8"/>
        <v>#DIV/0!</v>
      </c>
      <c r="M38" s="45" t="e">
        <f t="shared" si="8"/>
        <v>#DIV/0!</v>
      </c>
    </row>
    <row r="39" spans="4:13" ht="15.75" thickBot="1" x14ac:dyDescent="0.3">
      <c r="D39" s="38">
        <f t="shared" si="6"/>
        <v>0</v>
      </c>
      <c r="J39" s="34">
        <f t="shared" si="7"/>
        <v>0</v>
      </c>
      <c r="K39" s="32">
        <v>0</v>
      </c>
      <c r="L39" s="32">
        <v>0</v>
      </c>
      <c r="M39" s="45">
        <v>0</v>
      </c>
    </row>
    <row r="40" spans="4:13" ht="15.75" thickBot="1" x14ac:dyDescent="0.3">
      <c r="D40" s="38">
        <f t="shared" si="6"/>
        <v>0</v>
      </c>
      <c r="J40" s="34">
        <f t="shared" si="7"/>
        <v>0</v>
      </c>
      <c r="K40" s="32" t="s">
        <v>79</v>
      </c>
      <c r="L40" s="32" t="e">
        <f t="shared" ref="L40" si="9">(I40-C40)/C40*100</f>
        <v>#DIV/0!</v>
      </c>
      <c r="M40" s="45" t="e">
        <f>(J40-D40)/D40*100</f>
        <v>#DIV/0!</v>
      </c>
    </row>
    <row r="41" spans="4:13" ht="15.75" thickBot="1" x14ac:dyDescent="0.3">
      <c r="D41" s="38">
        <f t="shared" si="6"/>
        <v>0</v>
      </c>
      <c r="J41" s="34">
        <f t="shared" si="7"/>
        <v>0</v>
      </c>
      <c r="K41" s="32">
        <v>0</v>
      </c>
      <c r="L41" s="32" t="s">
        <v>79</v>
      </c>
      <c r="M41" s="45" t="s">
        <v>79</v>
      </c>
    </row>
    <row r="42" spans="4:13" ht="15.75" thickBot="1" x14ac:dyDescent="0.3">
      <c r="D42" s="38">
        <f t="shared" si="6"/>
        <v>0</v>
      </c>
      <c r="J42" s="34">
        <f t="shared" si="7"/>
        <v>0</v>
      </c>
      <c r="K42" s="32">
        <v>0</v>
      </c>
      <c r="L42" s="32" t="s">
        <v>79</v>
      </c>
      <c r="M42" s="45" t="s">
        <v>79</v>
      </c>
    </row>
    <row r="43" spans="4:13" ht="16.5" thickBot="1" x14ac:dyDescent="0.3">
      <c r="D43" s="91">
        <f t="shared" si="6"/>
        <v>0</v>
      </c>
      <c r="J43" s="34">
        <f t="shared" si="7"/>
        <v>0</v>
      </c>
      <c r="K43" s="32">
        <v>0</v>
      </c>
      <c r="L43" s="32">
        <v>0</v>
      </c>
      <c r="M43" s="45">
        <v>0</v>
      </c>
    </row>
    <row r="44" spans="4:13" ht="15.75" thickBot="1" x14ac:dyDescent="0.3">
      <c r="D44" s="54"/>
      <c r="J44" s="34">
        <f t="shared" si="7"/>
        <v>0</v>
      </c>
      <c r="K44" s="32">
        <v>0</v>
      </c>
      <c r="L44" s="32">
        <v>0</v>
      </c>
      <c r="M44" s="45">
        <v>0</v>
      </c>
    </row>
    <row r="45" spans="4:13" ht="15.75" thickBot="1" x14ac:dyDescent="0.3">
      <c r="D45" s="54"/>
      <c r="J45" s="34">
        <f t="shared" si="7"/>
        <v>0</v>
      </c>
      <c r="K45" s="32">
        <v>0</v>
      </c>
      <c r="L45" s="32">
        <v>0</v>
      </c>
      <c r="M45" s="45">
        <v>0</v>
      </c>
    </row>
    <row r="46" spans="4:13" ht="15.75" thickBot="1" x14ac:dyDescent="0.3">
      <c r="D46" s="54"/>
      <c r="J46" s="84">
        <f t="shared" si="7"/>
        <v>0</v>
      </c>
      <c r="K46" s="85" t="e">
        <f>(I46-H46)/H46*100</f>
        <v>#DIV/0!</v>
      </c>
      <c r="L46" s="85" t="e">
        <f>(I46-C46)/C46*100</f>
        <v>#DIV/0!</v>
      </c>
      <c r="M46" s="86" t="e">
        <f>(J46-D46)/D46*100</f>
        <v>#DIV/0!</v>
      </c>
    </row>
    <row r="47" spans="4:13" ht="15.75" thickBot="1" x14ac:dyDescent="0.3">
      <c r="D47" s="54"/>
      <c r="J47" s="70"/>
      <c r="K47" s="71"/>
      <c r="L47" s="71"/>
      <c r="M47" s="72"/>
    </row>
    <row r="48" spans="4:13" ht="15.75" thickBot="1" x14ac:dyDescent="0.3">
      <c r="D48" s="54"/>
      <c r="J48" s="70"/>
      <c r="K48" s="71"/>
      <c r="L48" s="71"/>
      <c r="M48" s="72"/>
    </row>
    <row r="49" spans="4:13" ht="15.75" thickBot="1" x14ac:dyDescent="0.3">
      <c r="D49" s="58"/>
      <c r="J49" s="70"/>
      <c r="K49" s="71"/>
      <c r="L49" s="71"/>
      <c r="M49" s="72"/>
    </row>
    <row r="50" spans="4:13" x14ac:dyDescent="0.25">
      <c r="D50" s="60"/>
      <c r="J50" s="70"/>
      <c r="K50" s="71"/>
      <c r="L50" s="71"/>
      <c r="M50" s="72"/>
    </row>
    <row r="51" spans="4:13" x14ac:dyDescent="0.25">
      <c r="D51" s="60"/>
      <c r="J51" s="70"/>
      <c r="K51" s="71"/>
      <c r="L51" s="71"/>
      <c r="M51" s="72"/>
    </row>
    <row r="52" spans="4:13" x14ac:dyDescent="0.25">
      <c r="D52" s="60"/>
      <c r="J52" s="73"/>
      <c r="K52" s="74"/>
      <c r="L52" s="74"/>
      <c r="M52" s="76"/>
    </row>
    <row r="53" spans="4:13" x14ac:dyDescent="0.25">
      <c r="D53" s="60"/>
    </row>
    <row r="54" spans="4:13" x14ac:dyDescent="0.25">
      <c r="D54" s="60"/>
    </row>
    <row r="55" spans="4:13" x14ac:dyDescent="0.25">
      <c r="D55" s="60"/>
    </row>
    <row r="56" spans="4:13" x14ac:dyDescent="0.25">
      <c r="D56" s="60"/>
    </row>
    <row r="57" spans="4:13" x14ac:dyDescent="0.25">
      <c r="D57" s="60"/>
    </row>
    <row r="58" spans="4:13" x14ac:dyDescent="0.25">
      <c r="D58" s="60"/>
    </row>
    <row r="59" spans="4:13" x14ac:dyDescent="0.25">
      <c r="D59" s="60"/>
    </row>
    <row r="60" spans="4:13" x14ac:dyDescent="0.25">
      <c r="D60" s="60"/>
    </row>
    <row r="61" spans="4:13" x14ac:dyDescent="0.25">
      <c r="D61" s="60"/>
    </row>
    <row r="62" spans="4:13" x14ac:dyDescent="0.25">
      <c r="D62" s="60"/>
    </row>
    <row r="63" spans="4:13" x14ac:dyDescent="0.25">
      <c r="D63" s="60"/>
    </row>
    <row r="64" spans="4:13" x14ac:dyDescent="0.25">
      <c r="D64" s="60"/>
    </row>
    <row r="65" spans="4:4" x14ac:dyDescent="0.25">
      <c r="D65" s="60"/>
    </row>
    <row r="66" spans="4:4" x14ac:dyDescent="0.25">
      <c r="D66" s="60"/>
    </row>
    <row r="67" spans="4:4" x14ac:dyDescent="0.25">
      <c r="D67" s="60"/>
    </row>
    <row r="68" spans="4:4" x14ac:dyDescent="0.25">
      <c r="D68" s="60"/>
    </row>
    <row r="69" spans="4:4" x14ac:dyDescent="0.25">
      <c r="D69" s="60"/>
    </row>
    <row r="70" spans="4:4" x14ac:dyDescent="0.25">
      <c r="D70" s="60"/>
    </row>
    <row r="71" spans="4:4" x14ac:dyDescent="0.25">
      <c r="D71" s="60"/>
    </row>
    <row r="72" spans="4:4" x14ac:dyDescent="0.25">
      <c r="D72" s="60"/>
    </row>
    <row r="73" spans="4:4" x14ac:dyDescent="0.25">
      <c r="D73" s="60"/>
    </row>
    <row r="74" spans="4:4" x14ac:dyDescent="0.25">
      <c r="D74" s="60"/>
    </row>
    <row r="75" spans="4:4" x14ac:dyDescent="0.25">
      <c r="D75" s="60"/>
    </row>
    <row r="76" spans="4:4" x14ac:dyDescent="0.25">
      <c r="D76" s="60"/>
    </row>
    <row r="77" spans="4:4" x14ac:dyDescent="0.25">
      <c r="D77" s="60"/>
    </row>
    <row r="78" spans="4:4" x14ac:dyDescent="0.25">
      <c r="D78" s="60"/>
    </row>
    <row r="79" spans="4:4" x14ac:dyDescent="0.25">
      <c r="D79" s="60"/>
    </row>
    <row r="80" spans="4:4" x14ac:dyDescent="0.25">
      <c r="D80" s="60"/>
    </row>
    <row r="81" spans="4:4" x14ac:dyDescent="0.25">
      <c r="D81" s="60"/>
    </row>
    <row r="82" spans="4:4" x14ac:dyDescent="0.25">
      <c r="D82" s="60"/>
    </row>
    <row r="83" spans="4:4" x14ac:dyDescent="0.25">
      <c r="D83" s="60"/>
    </row>
    <row r="84" spans="4:4" x14ac:dyDescent="0.25">
      <c r="D84" s="60"/>
    </row>
    <row r="85" spans="4:4" x14ac:dyDescent="0.25">
      <c r="D85" s="60"/>
    </row>
    <row r="86" spans="4:4" x14ac:dyDescent="0.25">
      <c r="D86" s="60"/>
    </row>
  </sheetData>
  <mergeCells count="4">
    <mergeCell ref="A1:I1"/>
    <mergeCell ref="A2:I2"/>
    <mergeCell ref="J3:J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Q2 2017 pasengers movement</vt:lpstr>
      <vt:lpstr>Q2 2017 Aircraft movement</vt:lpstr>
      <vt:lpstr>Q2 2017 Mail and Cargo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cp:lastPrinted>2017-05-15T14:36:02Z</cp:lastPrinted>
  <dcterms:created xsi:type="dcterms:W3CDTF">2017-05-03T08:37:18Z</dcterms:created>
  <dcterms:modified xsi:type="dcterms:W3CDTF">2017-09-18T07:28:33Z</dcterms:modified>
</cp:coreProperties>
</file>